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13740" tabRatio="833"/>
  </bookViews>
  <sheets>
    <sheet name="villamos" sheetId="9" r:id="rId1"/>
  </sheets>
  <definedNames>
    <definedName name="_xlnm.Print_Titles" localSheetId="0">villamos!$2:$2</definedName>
    <definedName name="_xlnm.Print_Area" localSheetId="0">villamos!$A$1:$K$85</definedName>
  </definedNames>
  <calcPr calcId="124519"/>
</workbook>
</file>

<file path=xl/calcChain.xml><?xml version="1.0" encoding="utf-8"?>
<calcChain xmlns="http://schemas.openxmlformats.org/spreadsheetml/2006/main">
  <c r="I66" i="9"/>
  <c r="J66"/>
  <c r="K66"/>
  <c r="I32"/>
  <c r="J32"/>
  <c r="K32" s="1"/>
  <c r="I63"/>
  <c r="J63"/>
  <c r="J51"/>
  <c r="I51"/>
  <c r="F51"/>
  <c r="J45"/>
  <c r="I45"/>
  <c r="F45"/>
  <c r="J44"/>
  <c r="I44"/>
  <c r="F44"/>
  <c r="D28"/>
  <c r="F29"/>
  <c r="J29"/>
  <c r="I19"/>
  <c r="I20"/>
  <c r="J20"/>
  <c r="J19"/>
  <c r="F19"/>
  <c r="J22"/>
  <c r="I22"/>
  <c r="F22"/>
  <c r="K63" l="1"/>
  <c r="K20"/>
  <c r="K44"/>
  <c r="K51"/>
  <c r="K22"/>
  <c r="K45"/>
  <c r="I29"/>
  <c r="K29" s="1"/>
  <c r="K19"/>
  <c r="F60"/>
  <c r="I60"/>
  <c r="J60"/>
  <c r="K60"/>
  <c r="F61"/>
  <c r="I61"/>
  <c r="J61"/>
  <c r="F62"/>
  <c r="I62"/>
  <c r="J62"/>
  <c r="K62" l="1"/>
  <c r="K61"/>
  <c r="J35"/>
  <c r="I35"/>
  <c r="F35"/>
  <c r="J11"/>
  <c r="I11"/>
  <c r="F11"/>
  <c r="J69"/>
  <c r="I69"/>
  <c r="F69"/>
  <c r="J57"/>
  <c r="I57"/>
  <c r="F57"/>
  <c r="J58"/>
  <c r="I58"/>
  <c r="F58"/>
  <c r="J56"/>
  <c r="I56"/>
  <c r="F56"/>
  <c r="I4"/>
  <c r="J4"/>
  <c r="I5"/>
  <c r="J5"/>
  <c r="J76"/>
  <c r="I76"/>
  <c r="F76"/>
  <c r="K35" l="1"/>
  <c r="K11"/>
  <c r="K69"/>
  <c r="K57"/>
  <c r="K58"/>
  <c r="K56"/>
  <c r="K5"/>
  <c r="K76"/>
  <c r="K4"/>
  <c r="J15"/>
  <c r="I15"/>
  <c r="F15"/>
  <c r="J14"/>
  <c r="I14"/>
  <c r="F14"/>
  <c r="J13"/>
  <c r="I13"/>
  <c r="F13"/>
  <c r="K15" l="1"/>
  <c r="K14"/>
  <c r="K13"/>
  <c r="J23" l="1"/>
  <c r="J27"/>
  <c r="I34"/>
  <c r="J55"/>
  <c r="I59"/>
  <c r="J72"/>
  <c r="J77"/>
  <c r="I78"/>
  <c r="J81"/>
  <c r="J82"/>
  <c r="J83"/>
  <c r="J84"/>
  <c r="F84"/>
  <c r="I83"/>
  <c r="F83"/>
  <c r="F82"/>
  <c r="I81"/>
  <c r="F81"/>
  <c r="J80"/>
  <c r="F80"/>
  <c r="J79"/>
  <c r="F79"/>
  <c r="J78"/>
  <c r="F78"/>
  <c r="K77"/>
  <c r="I77"/>
  <c r="F77"/>
  <c r="J75"/>
  <c r="F75"/>
  <c r="J74"/>
  <c r="I74"/>
  <c r="F74"/>
  <c r="J73"/>
  <c r="F73"/>
  <c r="F72"/>
  <c r="J71"/>
  <c r="F71"/>
  <c r="K70"/>
  <c r="J70"/>
  <c r="I70"/>
  <c r="F70"/>
  <c r="J68"/>
  <c r="I68"/>
  <c r="F68"/>
  <c r="K67"/>
  <c r="J67"/>
  <c r="I67"/>
  <c r="F67"/>
  <c r="F65"/>
  <c r="K64"/>
  <c r="J64"/>
  <c r="I64"/>
  <c r="F64"/>
  <c r="J59"/>
  <c r="F59"/>
  <c r="K55"/>
  <c r="F55"/>
  <c r="J54"/>
  <c r="I54"/>
  <c r="F54"/>
  <c r="J53"/>
  <c r="I53"/>
  <c r="F53"/>
  <c r="K52"/>
  <c r="J52"/>
  <c r="I52"/>
  <c r="F52"/>
  <c r="F50"/>
  <c r="J49"/>
  <c r="I49"/>
  <c r="F49"/>
  <c r="J48"/>
  <c r="I48"/>
  <c r="F48"/>
  <c r="K47"/>
  <c r="J47"/>
  <c r="I47"/>
  <c r="F47"/>
  <c r="J46"/>
  <c r="I46"/>
  <c r="F46"/>
  <c r="J43"/>
  <c r="I43"/>
  <c r="F43"/>
  <c r="I42"/>
  <c r="F42"/>
  <c r="J41"/>
  <c r="I41"/>
  <c r="F41"/>
  <c r="J40"/>
  <c r="I40"/>
  <c r="F40"/>
  <c r="J39"/>
  <c r="I39"/>
  <c r="F39"/>
  <c r="I38"/>
  <c r="F38"/>
  <c r="K37"/>
  <c r="J37"/>
  <c r="I37"/>
  <c r="F37"/>
  <c r="J36"/>
  <c r="I36"/>
  <c r="F36"/>
  <c r="J34"/>
  <c r="F34"/>
  <c r="K33"/>
  <c r="J33"/>
  <c r="I33"/>
  <c r="F33"/>
  <c r="J31"/>
  <c r="I31"/>
  <c r="F31"/>
  <c r="J30"/>
  <c r="I30"/>
  <c r="F30"/>
  <c r="J28"/>
  <c r="I28"/>
  <c r="F28"/>
  <c r="F27"/>
  <c r="J26"/>
  <c r="I26"/>
  <c r="F26"/>
  <c r="J25"/>
  <c r="I25"/>
  <c r="F25"/>
  <c r="J24"/>
  <c r="I24"/>
  <c r="F24"/>
  <c r="F23"/>
  <c r="J21"/>
  <c r="I21"/>
  <c r="F21"/>
  <c r="K18"/>
  <c r="J18"/>
  <c r="I18"/>
  <c r="F18"/>
  <c r="J17"/>
  <c r="I17"/>
  <c r="F17"/>
  <c r="J16"/>
  <c r="I16"/>
  <c r="F16"/>
  <c r="J12"/>
  <c r="I12"/>
  <c r="F12"/>
  <c r="J10"/>
  <c r="I10"/>
  <c r="F10"/>
  <c r="F9"/>
  <c r="J8"/>
  <c r="I8"/>
  <c r="F8"/>
  <c r="J7"/>
  <c r="I7"/>
  <c r="F7"/>
  <c r="F5"/>
  <c r="F4"/>
  <c r="K31" l="1"/>
  <c r="K83"/>
  <c r="K81"/>
  <c r="J38"/>
  <c r="K38" s="1"/>
  <c r="J42"/>
  <c r="K42" s="1"/>
  <c r="I50"/>
  <c r="J9"/>
  <c r="I23"/>
  <c r="K23" s="1"/>
  <c r="I27"/>
  <c r="K27" s="1"/>
  <c r="J50"/>
  <c r="I55"/>
  <c r="J65"/>
  <c r="I72"/>
  <c r="K72" s="1"/>
  <c r="I9"/>
  <c r="I65"/>
  <c r="I84"/>
  <c r="K84" s="1"/>
  <c r="K48"/>
  <c r="I80"/>
  <c r="K80" s="1"/>
  <c r="I73"/>
  <c r="K73" s="1"/>
  <c r="I71"/>
  <c r="K71" s="1"/>
  <c r="F85"/>
  <c r="K21"/>
  <c r="K24"/>
  <c r="K25"/>
  <c r="K26"/>
  <c r="K28"/>
  <c r="K30"/>
  <c r="K39"/>
  <c r="K40"/>
  <c r="K79"/>
  <c r="I79"/>
  <c r="K75"/>
  <c r="I75"/>
  <c r="I82"/>
  <c r="K82" s="1"/>
  <c r="K74"/>
  <c r="K7"/>
  <c r="K8"/>
  <c r="K10"/>
  <c r="K12"/>
  <c r="K16"/>
  <c r="K17"/>
  <c r="K34"/>
  <c r="K36"/>
  <c r="K53"/>
  <c r="K59"/>
  <c r="K41"/>
  <c r="K43"/>
  <c r="K46"/>
  <c r="K49"/>
  <c r="K54"/>
  <c r="K68"/>
  <c r="K78"/>
  <c r="K65" l="1"/>
  <c r="K50"/>
  <c r="K9"/>
</calcChain>
</file>

<file path=xl/sharedStrings.xml><?xml version="1.0" encoding="utf-8"?>
<sst xmlns="http://schemas.openxmlformats.org/spreadsheetml/2006/main" count="228" uniqueCount="141">
  <si>
    <t>Ssz.</t>
  </si>
  <si>
    <t>-</t>
  </si>
  <si>
    <t>Kapcsolók</t>
  </si>
  <si>
    <t>Süllyesztett kivitelű installációs kapcsoló egyedileg, vagy  csoportosan közös keretben elhelyezve, falba süllyesztett szerelvénydobozba, vagy parapetcsatornába, vagy padlódobozba szerelve, bekötéssel. 230VAC, 10A, IP20 fehér színben</t>
  </si>
  <si>
    <t>db.</t>
  </si>
  <si>
    <t>- ua. mint előző -</t>
  </si>
  <si>
    <t>Süllyesztett kivitelű installációs kapcsoló egyedileg, vagy  csoportosan közös keretben elhelyezve, falba süllyesztett szerelvénydobozba, vagy parapetcsatornába, vagy padlódobozba szerelve, bekötve, próbálva 230VAC, 10A, IP20 fehér színben</t>
  </si>
  <si>
    <t>Erősáramú csatlakozók</t>
  </si>
  <si>
    <t>Gyengeáramú csatlakozók</t>
  </si>
  <si>
    <t>Elosztóberendezések</t>
  </si>
  <si>
    <t>Földelés, EPH</t>
  </si>
  <si>
    <t>EPH csatlakoztatási pont kiépítés</t>
  </si>
  <si>
    <t>Fémtárgy bekötése az EPH hálózatba fémtárgytól függő kialakítással, minden esetben csavaros (szükség esetén kettősfém) kötőelemmel kiépítve Szükséges apróanyagokkal</t>
  </si>
  <si>
    <t>Pröpster Gyártmányokból</t>
  </si>
  <si>
    <t>tétel</t>
  </si>
  <si>
    <t>Egyéb tevékenység</t>
  </si>
  <si>
    <t>Áramszolgáltatói ügyintézés beruházói meghatalmazással</t>
  </si>
  <si>
    <t>Átadási dokumentációk</t>
  </si>
  <si>
    <t>A rendszer kezelési és karbantartási útmutatójának elkészítése</t>
  </si>
  <si>
    <t>3 pld. papír formátumban</t>
  </si>
  <si>
    <t>Megvalósulási tervdokumentáció elkészítése, átadása</t>
  </si>
  <si>
    <t>Villamos berendezés tűzvédelmi műszaki követelmények szerinti vizsgálatának elvégzése, minősítő irat elkészítése, átadása</t>
  </si>
  <si>
    <t>Érintésvédelmi és szabványossági felülvizsgálat elvégzése, mérőpontonként, minősítő irat elkészítése, átadása</t>
  </si>
  <si>
    <t>Szigetelési ellenállás mérés elvégzése kábelszakaszonként, minősítő irat elkészítése, átadása</t>
  </si>
  <si>
    <t>Biztonsági, kijáratmutató lámpatestek</t>
  </si>
  <si>
    <t>munka megnevezése</t>
  </si>
  <si>
    <t>típus</t>
  </si>
  <si>
    <t>egység</t>
  </si>
  <si>
    <t>egységnyi anyagár</t>
  </si>
  <si>
    <t>egységnyi díjár</t>
  </si>
  <si>
    <t>anyag</t>
  </si>
  <si>
    <t>díj</t>
  </si>
  <si>
    <t xml:space="preserve">összesen </t>
  </si>
  <si>
    <t>Biztonsági leválasztó kapcsoló műanyag tokozatban, lakatolható kivitel, szükséges apróanyagokkal, elhelyezve, bekötve, beüzemelve 3x400/230VAC/16A, min.IP55, hőm.:-20 - +40C a leválasztandó berendezéstől láthatóan</t>
  </si>
  <si>
    <t>GANZ KKML0 6002</t>
  </si>
  <si>
    <t>B.E.G PD3N-1C-AP 92190</t>
  </si>
  <si>
    <t>Süllyesztett kivitelű installációs kapcsoló egyedileg, vagy  csoportosan közös keretben elhelyezve, IP44 védettségű mechanizmussal és kerettel, falba süllyesztett szerelvénydobozba, vagy parapetcsatornába, vagy padlódobozba szerelve, bekötéssel. 230VAC, 10A, IP44 fehér színben</t>
  </si>
  <si>
    <t>ASM  CL-505</t>
  </si>
  <si>
    <t>Központi potenciálkiegyenlítő (EPH) sín műanyag burkolattal, következő csatlakozásokkal: 1db. lapos szalag 30x5mm-ig, 1db. körvezeték 8-12mm átm., 7db. egy- vagy többhuzalos vezető 25 mm2-ig, felszerelve, bekötve szükséges apróanyagokkal</t>
  </si>
  <si>
    <t>Pröpster 111070</t>
  </si>
  <si>
    <t>Pröpster termékekből</t>
  </si>
  <si>
    <t>Kábelátvezetések</t>
  </si>
  <si>
    <t>Világítástechnikai mennyezeti mozgásérzékelő falon kívüli  230VAC, 2300W, cosfi=1, 30mp-30perc vagy impulzus, felszerelés, bekötés, próba</t>
  </si>
  <si>
    <t>Lámpahelyek, lámpatestek</t>
  </si>
  <si>
    <t>fm</t>
  </si>
  <si>
    <t>Kábelárok ásás gépi erővel, visszatöltéssel, tömörítéssel, utólagos tereprendezéssel,  homokágy készítés 0,2m. vastagságban, kábelfedés műanyag fedlappal, elválasztás műagyag választóval szükség szerint,  jelzőszalag fektetése 0,4m. mélységben. Földelszállítás, lehatárolás, átjárók, védőkorlát, kivilágítás szükség szerint.  (a kiírt mennyiség nyomvonalhossz)</t>
  </si>
  <si>
    <t>fm.</t>
  </si>
  <si>
    <t>IV. oszt talajban 1,0x0,4m keresztmetszetben</t>
  </si>
  <si>
    <t>Merev, szigetelő, polietilén, vastagfalú védőcső, nagy mechanikai igénybevételre, szükséges apróanyagokkal elhelyezve kábelárokba kábelvédőcsőként  (a kiírt mennyiség nyomvonalhossz)</t>
  </si>
  <si>
    <t>MÜ-III. 16 mm</t>
  </si>
  <si>
    <t>Standard horganyzott acél kábeltálca, száraz, belső terekbe, konzolos tartókkal, idomokkal, kiegészítő elemekkel, oldalfalra, vagy mennyezetre szerelve (a kiírt mennyiség nyomvonalhossz)</t>
  </si>
  <si>
    <t>Erősáramú kábelek</t>
  </si>
  <si>
    <t>HO7V-K 1x6mm2 (Mkh)</t>
  </si>
  <si>
    <t>Többerű, PVC köpenyű, kiskábel tömör rézvezetővel, zöld/sárga érrel Un= 300/500V elhelyezve (védőcsőbe húzva, vagy vezetékcsatornába, kábeltálcára, kábellétrára vagy padlócsatornába fektetve, vagy bilincsre szerelve) leágazó kötésekkel, szigetelés méréssel keresztmetszet 0,5-10mm2 (a kiírt mennyiség nyomvonalhossz)</t>
  </si>
  <si>
    <t>Többerű, PVC köpenyű, tömlővezeték, PVC érszigetelés, hajlékony rézvezető, Un=300/500V elhelyezve (védőcsőbe húzva, vagy vezetékcsatornába, kábeltálcára, kábellétrára vagy padlócsatornába  (a kiírt mennyiség nyomvonalhossz)</t>
  </si>
  <si>
    <t>HO5VV-F 4x1,5mm2 (MT)</t>
  </si>
  <si>
    <t>NYY-J 5x2,5mm2 RE</t>
  </si>
  <si>
    <t xml:space="preserve">OBO Bettermann 200x60mm </t>
  </si>
  <si>
    <t>RG-6 KOAX TRISHIELD</t>
  </si>
  <si>
    <t>Koaxiális kábel elhelyezése védőcsőbe húzva, vagy vezetékcsatornába fektetve, kötésekkel, (a kiírt mennyiség nyomvonalhossz)</t>
  </si>
  <si>
    <t>Adatátviteli kábel beltéri alkalmazásra, 4x2 csavart érpár, halogénmentes, alacsony füstképződésű köpeny elhelyezve (védőcsőbe húzva, vagy vezetékcsatornába, kábeltálcára, kábellétrára, vagy padlócsatornába fektetve, vagy bilincsre szerelve) végbekötésekkel, megfelelőségi méréssel (a kiírt mennyiség nyomvonalhossz)</t>
  </si>
  <si>
    <t>UTP Cat 5, max.100Mhz átviteli sebességig</t>
  </si>
  <si>
    <t>MINDÖSSZESEN:</t>
  </si>
  <si>
    <t>Tartószerkezet</t>
  </si>
  <si>
    <t>Gyengeáramú kábelek</t>
  </si>
  <si>
    <t>Kaiser</t>
  </si>
  <si>
    <t>Műanyag szerelvénydoboz elhelyezése téglafalba, átmérő 65</t>
  </si>
  <si>
    <t>Műanyag kötődoboz elhelyezése téglafalba, átmérő 100</t>
  </si>
  <si>
    <t>Műanyag kötődoboz elhelyezése téglafalba, átmérő 200</t>
  </si>
  <si>
    <r>
      <t xml:space="preserve">Süllyesztett kivitelű installációs </t>
    </r>
    <r>
      <rPr>
        <b/>
        <sz val="10.5"/>
        <rFont val="Calibri"/>
        <family val="2"/>
        <charset val="238"/>
      </rPr>
      <t>kábeltv</t>
    </r>
    <r>
      <rPr>
        <sz val="10.5"/>
        <rFont val="Calibri"/>
        <family val="2"/>
        <charset val="238"/>
      </rPr>
      <t xml:space="preserve"> aljzat egyedileg, vagy  csoportosan közös keretben elhelyezve, falba süllyesztett szerelvénydobozba, vagy parapetcsatornába, vagy padlódobozba szerelve, bekötve, próbálva fehér színben</t>
    </r>
  </si>
  <si>
    <t>OBO Bettermann WDK</t>
  </si>
  <si>
    <t>HL 800-801</t>
  </si>
  <si>
    <t>klt</t>
  </si>
  <si>
    <t xml:space="preserve">Csőáttörés szigetelés elhelyezése, épületbe történő kábelbevezetésekre </t>
  </si>
  <si>
    <t>KPE 63mm</t>
  </si>
  <si>
    <r>
      <t xml:space="preserve">Egyerű, köpeny nélküli vezeték sodrott rézvezetővel, különböző szabványos színű szigeteléssel ellátva névleges feszültség 450/750V elhelyezése védőcsőbe húzva, vagy vezetékcsatornába fektetve, leágazó kötésekkel, szigetelés méréssel, keresztmetszet 0,5-10mm2 (a kiírt mennyiség nyomvonalhossz) </t>
    </r>
    <r>
      <rPr>
        <b/>
        <sz val="10.5"/>
        <rFont val="Calibri"/>
        <family val="2"/>
        <charset val="238"/>
      </rPr>
      <t>EPH</t>
    </r>
  </si>
  <si>
    <t>Rúdföldelő elhelyezése, mérési szétválasztási helyként is alkalmas kivitelben, telepítve, bekötve főelosztó berendezés mellé</t>
  </si>
  <si>
    <t>Fogyasztásmérések</t>
  </si>
  <si>
    <t>3 pld. Papír, és elektronikus formátumban (CD)</t>
  </si>
  <si>
    <t>RG-11 KOAX TRISHIELD, földkábel</t>
  </si>
  <si>
    <t>Koaxiális kábel elhelyezése kábelárokba fektetve, kötésekkel, (a kiírt mennyiség nyomvonalhossz)</t>
  </si>
  <si>
    <t>LEGRAND VALENA</t>
  </si>
  <si>
    <t>MÜ-III. 13mm</t>
  </si>
  <si>
    <t>MÜ-III. 23 mm</t>
  </si>
  <si>
    <t>Merev, szigetelő, PVC, vastagfalú védőcső közepes mechanikai igénybevételre, kötő, elágazó és szerelvény dobozokkal, szükséges apróanyagokkal, tartószerkezettel</t>
  </si>
  <si>
    <t>Merev, szigetelő, PVC, vékonyfalú védőcső kis mechanikai igénybevételre, kötő, elágazó és szerelvény dobozokkal, szükséges apróanyagokkal, horonyvésés nélkül, téglafalban szerelve (a kiírt mennyiség nyomvonalhossz)</t>
  </si>
  <si>
    <t>Horonyvésé téglafalban horonymaró géppel, festés és visszajavítás nélkül</t>
  </si>
  <si>
    <t>MÜ-II. 16mm</t>
  </si>
  <si>
    <t>MÜ-II. 20mm</t>
  </si>
  <si>
    <t>MÜ-II. 32mm</t>
  </si>
  <si>
    <t>Szerelvényezhető parapetcsatorna, falra szerelve, kompletten felszerelve, idomokkal, biztonságtechnikai helyiség</t>
  </si>
  <si>
    <r>
      <t xml:space="preserve">Egyerű, köpeny nélküli vezeték sodrott rézvezetővel, különböző szabványos színű szigeteléssel ellátva névleges feszültség 450/750V elhelyezése védőcsőbe húzva, vagy vezetékcsatornába fektetve, leágazó kötésekkel, szigetelés méréssel, keresztmetszet 16mm2 (a kiírt mennyiség nyomvonalhossz) </t>
    </r>
    <r>
      <rPr>
        <b/>
        <sz val="10.5"/>
        <rFont val="Calibri"/>
        <family val="2"/>
        <charset val="238"/>
      </rPr>
      <t>EPH</t>
    </r>
  </si>
  <si>
    <t>HO7V-K 1x16mm2 (Mkh)</t>
  </si>
  <si>
    <t xml:space="preserve">NYM-J 3x1.5 mm2 (MBCu) </t>
  </si>
  <si>
    <t>NYM-J 3x2,5 mm2 (MBCu)</t>
  </si>
  <si>
    <t>HO5VV-F 5x1,5mm2 (MT)</t>
  </si>
  <si>
    <t>HO7V-U 1x1,5mm2 (MCu)</t>
  </si>
  <si>
    <t xml:space="preserve">Egyerű, köpeny nélküli vezeték sodrott rézvezetővel, különböző szabványos színű szigeteléssel ellátva névleges feszültség 450/750V elhelyezése védőcsőbe húzva, vagy vezetékcsatornába fektetve, leágazó kötésekkel, szigetelés méréssel, keresztmetszet 0,5-10mm2 (a kiírt mennyiség nyomvonalhossz) </t>
  </si>
  <si>
    <t>HO7V-U 1x2,5mm2 (MCu)</t>
  </si>
  <si>
    <t>NYY-J 5x6mm2 RE</t>
  </si>
  <si>
    <t>NYY-J 4x50mm2 RE</t>
  </si>
  <si>
    <t>NYY-J 5x50mm2 RE</t>
  </si>
  <si>
    <t>NYY-J 5x16mm2 RE</t>
  </si>
  <si>
    <t>Többerű, PVC szigetelésű erőátviteli kábel, tömör réz vezetővel, zöld/sárga érrel  Un=0,6/1kV elhelyezve (védőcsőbe húzva, vagy vezetékcsatornába, kábeltálcára, kábellétrára, földárokba vagy padlócsatornába fektetve, vagy bilincsre szerelve) leágazó kötés nélkül</t>
  </si>
  <si>
    <t>Belsőépítész választású</t>
  </si>
  <si>
    <t>Belsőépítész választású
 Alternatív</t>
  </si>
  <si>
    <t>Belsőépítész választású
 Kétpólusú</t>
  </si>
  <si>
    <t>Belsőépítész választású
 Egypólusú</t>
  </si>
  <si>
    <t>Belsőépítész választású
 Kétáramkörös</t>
  </si>
  <si>
    <t xml:space="preserve">Legrand PLEXO Kétpólusú </t>
  </si>
  <si>
    <t>Falon kívüli installációs kapcsoló egyedileg elhelyezve, oldalfalra rögzítve, bekötve, próbálva, 250VAC, 10A, IP55 szürke színben</t>
  </si>
  <si>
    <t>Legrand PLEXO Alternatív</t>
  </si>
  <si>
    <t>Legrand PLEXO Kétáramkörös</t>
  </si>
  <si>
    <t>Süllyesztett kivitelű installációs dugaszoló aljzat  egyedileg, vagy  csoportosan, esetleg más süllyesztett szerelvényekkel együtt közös keretben elhelyezve, falba süllyesztett szerelvénydobozba, vagy parapetcsatornába, vagy padlódobozba szerelve, bekötve, próbálva (a kiírt mennyiség mechanizmusszám). 1P+N+PE, 230VAC, 16A, IP44</t>
  </si>
  <si>
    <t>Legrand PLEXO</t>
  </si>
  <si>
    <r>
      <t>Süllyesztett kivitelű installációs informatikai aljzat egyedileg, vagy  csoportosan közös keretben elhelyezve, falba süllyesztett szerelvénydobozba, vagy parapetcsatornába, vagy padlódobozba szerelve, bekötve, próbálva CAT5e,</t>
    </r>
    <r>
      <rPr>
        <b/>
        <sz val="10.5"/>
        <rFont val="Calibri"/>
        <family val="2"/>
        <charset val="238"/>
      </rPr>
      <t xml:space="preserve"> 2xRJ45 </t>
    </r>
    <r>
      <rPr>
        <sz val="10.5"/>
        <rFont val="Calibri"/>
        <family val="2"/>
        <charset val="238"/>
      </rPr>
      <t>fehér színben</t>
    </r>
  </si>
  <si>
    <t>Mennyezetre szerelt lámpatest felszerelés, (Beruházóval, Tulajdonossal pontosítandó!) bekötés, próba, IP20 fényforrással, szerelve</t>
  </si>
  <si>
    <t>Süllyesztett kivitelű installációs dugaszoló aljzat egyedileg, vagy  csoportosan, esetleg más süllyesztett szerelvényekkel együtt közös keretben elhelyezve, falba süllyesztett szerelvénydobozba, vagy parapetcsatornába, vagy padlódobozba szerelve, bekötve, próbálva (a kiírt mennyiség mechanizmusszám). 1P+N+PE, 230VAC, 16A, IP20 fehér színben</t>
  </si>
  <si>
    <t>Falon kívüli installációs csatlakozó kombináció egyedileg elhelyezve, oldalfalra rögzítve, bekötve, próbálva, 2 db 1P+N+PE, 230VAC, 16A, és 1 db 3P+N-PE 16A IP55 fehér színben</t>
  </si>
  <si>
    <t>Csatári Plast</t>
  </si>
  <si>
    <t>Falon kívüli installációs dugaszoló aljzat egyedileg elhelyezve, oldalfalra rögzítve, bekötve, próbálva, 1P+N+PE, 230VAC, 16A, IP55 fehér színben</t>
  </si>
  <si>
    <r>
      <t xml:space="preserve">Oldalfalba süllyesztett lámpatest felszerelés, (Beruházóval, Tulajdonossal pontosítandó!) bekötés, próba IP30 fényforrással, süllyesztett, beépítődoboz oldalfalba építve </t>
    </r>
    <r>
      <rPr>
        <b/>
        <sz val="10.5"/>
        <rFont val="Calibri"/>
        <family val="2"/>
        <charset val="238"/>
      </rPr>
      <t>INVERTERREL</t>
    </r>
  </si>
  <si>
    <t>Lépcsőház</t>
  </si>
  <si>
    <t>Pinceszint</t>
  </si>
  <si>
    <t>Pince, tetőtér</t>
  </si>
  <si>
    <t>Burás kivitelű fénycsöves lámpatest IP55 mennyezetre vagy oldalfalra szerelve, bekötve, próbálva 2x36W/T8 fényforrással, EVG előtéttel</t>
  </si>
  <si>
    <t>Burás kivitelű fénycsöves lámpatest IP55 mennyezetre vagy oldalfalra szerelve, bekötve, próbálva E27 LED 11W fényforrással</t>
  </si>
  <si>
    <t>Egyedi táplálású menekülési útirány jelző lámpatest, mennyezeti és oldalfali kivitel felszerelve, bekötve, próbálva 230VAC/7.2VDC/1W/3h/IP44 saját akkumlátoros ellátással (Ni-Mh), piktogrammokkal (oldalfalra)készenléti/állandó</t>
  </si>
  <si>
    <t>ASM  CL-616</t>
  </si>
  <si>
    <t>Egyedi táplálású menekülési útirány jelző lámpatest, oldalfali kivitel felszerelve, bekötve, próbálva 230VAC/7.2VDC/6W LED/3h/IP65 saját akkumlátoros ellátással (Ni-Mh), piktogrammokkal</t>
  </si>
  <si>
    <t xml:space="preserve">Robbanásbiztos lámpates elhelyezési mennyezeti kivitelben felszerelve, bekötve, plóbálva 230 VAC/17W LED/IP66 </t>
  </si>
  <si>
    <t>EMEX-0403.24 LED</t>
  </si>
  <si>
    <t>SZRMKVM-J 06/1 kV</t>
  </si>
  <si>
    <t>Fogyasztásmérőhely kiépítés, földkábeles csatlakozásra, tűzvédelmi főkapcsolóval, Hensel elemekből, HFM 125 kompletten 125A</t>
  </si>
  <si>
    <t>Rendszerengedélyes szekrény</t>
  </si>
  <si>
    <t>Moduláris elosztó megépítve, elhelyezve, bekötve, beüzemelve Un=230V+N+PE, 50Hz, In=125A, Iz=min.10kAeff/1sec, min.IP30, hőm.: 0C - +40C egyedi vizsgálati tanúsítvánnyal</t>
  </si>
  <si>
    <t>Moduláris elosztó megépítve, elhelyezve, bekötve, beüzemelve Un=230V+N+PE, 50Hz, In=63A, Iz=min.6kAeff/1sec, min.IP30, hőm.: 0C - +40C egyedi vizsgálati tanúsítvánnyal</t>
  </si>
  <si>
    <t>"FE" jelű főelosztó Terv szerinti tartalommal</t>
  </si>
  <si>
    <t>"PE" jelű Pince szinti elosztó Terv szerinti tartalommal</t>
  </si>
  <si>
    <t>OBO</t>
  </si>
  <si>
    <t>Fogyasztásmérőhely HENSEL Mi 72431</t>
  </si>
</sst>
</file>

<file path=xl/styles.xml><?xml version="1.0" encoding="utf-8"?>
<styleSheet xmlns="http://schemas.openxmlformats.org/spreadsheetml/2006/main">
  <numFmts count="2">
    <numFmt numFmtId="164" formatCode="#,##0\ &quot;Ft&quot;"/>
    <numFmt numFmtId="165" formatCode="#,##0&quot; Ft&quot;"/>
  </numFmts>
  <fonts count="26">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2"/>
      <name val="Arial"/>
      <family val="2"/>
      <charset val="238"/>
    </font>
    <font>
      <b/>
      <sz val="10.5"/>
      <name val="Calibri"/>
      <family val="2"/>
      <charset val="238"/>
    </font>
    <font>
      <sz val="10.5"/>
      <name val="Calibri"/>
      <family val="2"/>
      <charset val="238"/>
    </font>
    <font>
      <sz val="10"/>
      <color indexed="8"/>
      <name val="Arial"/>
      <family val="2"/>
      <charset val="238"/>
    </font>
    <font>
      <sz val="11"/>
      <color theme="1"/>
      <name val="Calibri"/>
      <family val="2"/>
      <charset val="238"/>
    </font>
    <font>
      <b/>
      <sz val="11"/>
      <color theme="1"/>
      <name val="Calibri"/>
      <family val="2"/>
      <charset val="238"/>
    </font>
    <font>
      <b/>
      <sz val="10"/>
      <color rgb="FFFF0000"/>
      <name val="Calibri"/>
      <family val="2"/>
      <charset val="238"/>
    </font>
    <font>
      <b/>
      <sz val="16"/>
      <name val="Calibri"/>
      <family val="2"/>
      <charset val="23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0" fontId="21" fillId="0" borderId="0"/>
  </cellStyleXfs>
  <cellXfs count="30">
    <xf numFmtId="0" fontId="0" fillId="0" borderId="0" xfId="0"/>
    <xf numFmtId="0" fontId="19" fillId="0" borderId="11" xfId="44" applyFont="1" applyFill="1" applyBorder="1" applyAlignment="1">
      <alignment wrapText="1"/>
    </xf>
    <xf numFmtId="0" fontId="20" fillId="0" borderId="11" xfId="43" applyFont="1" applyFill="1" applyBorder="1"/>
    <xf numFmtId="0" fontId="20" fillId="0" borderId="11" xfId="43" applyFont="1" applyFill="1" applyBorder="1" applyAlignment="1">
      <alignment vertical="center"/>
    </xf>
    <xf numFmtId="0" fontId="19" fillId="0" borderId="10" xfId="43" applyFont="1" applyFill="1" applyBorder="1" applyAlignment="1">
      <alignment horizontal="center" vertical="center" wrapText="1"/>
    </xf>
    <xf numFmtId="0" fontId="19" fillId="0" borderId="10" xfId="42" applyFont="1" applyFill="1" applyBorder="1" applyAlignment="1">
      <alignment horizontal="center" vertical="center" wrapText="1"/>
    </xf>
    <xf numFmtId="0" fontId="19" fillId="0" borderId="10" xfId="0" applyFont="1" applyFill="1" applyBorder="1" applyAlignment="1">
      <alignment horizontal="center" vertical="center" wrapText="1"/>
    </xf>
    <xf numFmtId="164" fontId="19" fillId="0" borderId="10" xfId="0" applyNumberFormat="1" applyFont="1" applyFill="1" applyBorder="1" applyAlignment="1">
      <alignment horizontal="center" vertical="center" wrapText="1"/>
    </xf>
    <xf numFmtId="0" fontId="20" fillId="0" borderId="0" xfId="0" applyFont="1" applyFill="1" applyBorder="1" applyAlignment="1">
      <alignment wrapText="1"/>
    </xf>
    <xf numFmtId="0" fontId="20" fillId="0" borderId="10" xfId="0" applyFont="1" applyFill="1" applyBorder="1" applyAlignment="1">
      <alignment horizontal="center" vertical="top" wrapText="1"/>
    </xf>
    <xf numFmtId="0" fontId="20" fillId="0" borderId="10" xfId="43" applyFont="1" applyFill="1" applyBorder="1" applyAlignment="1">
      <alignment horizontal="left" vertical="top" wrapText="1"/>
    </xf>
    <xf numFmtId="0" fontId="20" fillId="0" borderId="10" xfId="43" applyFont="1" applyFill="1" applyBorder="1" applyAlignment="1">
      <alignment horizontal="center" vertical="center" wrapText="1"/>
    </xf>
    <xf numFmtId="0" fontId="20" fillId="0" borderId="10" xfId="43" applyFont="1" applyFill="1" applyBorder="1" applyAlignment="1">
      <alignment vertical="center" wrapText="1"/>
    </xf>
    <xf numFmtId="165" fontId="20" fillId="0" borderId="10" xfId="0" applyNumberFormat="1" applyFont="1" applyFill="1" applyBorder="1" applyAlignment="1">
      <alignment horizontal="right" vertical="center"/>
    </xf>
    <xf numFmtId="0" fontId="19" fillId="0" borderId="10" xfId="43" applyFont="1" applyFill="1" applyBorder="1" applyAlignment="1">
      <alignment horizontal="left" vertical="top" wrapText="1"/>
    </xf>
    <xf numFmtId="0" fontId="22" fillId="0" borderId="10" xfId="0" applyFont="1" applyFill="1" applyBorder="1" applyAlignment="1">
      <alignment wrapText="1"/>
    </xf>
    <xf numFmtId="0" fontId="22" fillId="0" borderId="0" xfId="0" applyFont="1" applyFill="1"/>
    <xf numFmtId="0" fontId="22" fillId="0" borderId="0" xfId="0" applyFont="1" applyFill="1" applyAlignment="1">
      <alignment wrapText="1"/>
    </xf>
    <xf numFmtId="0" fontId="23" fillId="0" borderId="0" xfId="0" applyFont="1" applyFill="1" applyAlignment="1">
      <alignment horizontal="right"/>
    </xf>
    <xf numFmtId="165" fontId="23" fillId="0" borderId="0" xfId="0" applyNumberFormat="1" applyFont="1" applyFill="1"/>
    <xf numFmtId="0" fontId="19" fillId="0" borderId="10" xfId="0" applyFont="1" applyFill="1" applyBorder="1" applyAlignment="1">
      <alignment horizontal="left" vertical="center" wrapText="1"/>
    </xf>
    <xf numFmtId="0" fontId="19" fillId="33" borderId="10" xfId="0" applyFont="1" applyFill="1" applyBorder="1" applyAlignment="1">
      <alignment horizontal="center" textRotation="90" wrapText="1"/>
    </xf>
    <xf numFmtId="0" fontId="23" fillId="34" borderId="0" xfId="0" applyFont="1" applyFill="1" applyAlignment="1">
      <alignment horizontal="center"/>
    </xf>
    <xf numFmtId="164" fontId="19" fillId="0" borderId="12" xfId="43" applyNumberFormat="1" applyFont="1" applyFill="1" applyBorder="1" applyAlignment="1">
      <alignment vertical="center" wrapText="1"/>
    </xf>
    <xf numFmtId="0" fontId="24" fillId="0" borderId="0" xfId="0" applyFont="1" applyFill="1"/>
    <xf numFmtId="0" fontId="24" fillId="0" borderId="0" xfId="0" applyFont="1" applyFill="1" applyAlignment="1">
      <alignment wrapText="1"/>
    </xf>
    <xf numFmtId="164" fontId="24" fillId="0" borderId="0" xfId="0" applyNumberFormat="1" applyFont="1" applyFill="1"/>
    <xf numFmtId="0" fontId="25" fillId="0" borderId="10" xfId="43" applyFont="1" applyFill="1" applyBorder="1" applyAlignment="1">
      <alignment horizontal="center" vertical="center" wrapText="1"/>
    </xf>
    <xf numFmtId="0" fontId="20" fillId="0" borderId="11" xfId="43" applyFont="1" applyFill="1" applyBorder="1" applyAlignment="1">
      <alignment horizontal="center" vertical="center" wrapText="1"/>
    </xf>
    <xf numFmtId="0" fontId="20" fillId="0" borderId="11" xfId="43" applyFont="1" applyFill="1" applyBorder="1" applyAlignment="1">
      <alignment vertical="center" wrapText="1"/>
    </xf>
  </cellXfs>
  <cellStyles count="45">
    <cellStyle name="20% - 1. jelölőszín" xfId="19" builtinId="30" customBuiltin="1"/>
    <cellStyle name="20% - 2. jelölőszín" xfId="23" builtinId="34" customBuiltin="1"/>
    <cellStyle name="20% - 3. jelölőszín" xfId="27" builtinId="38" customBuiltin="1"/>
    <cellStyle name="20% - 4. jelölőszín" xfId="31" builtinId="42" customBuiltin="1"/>
    <cellStyle name="20% - 5. jelölőszín" xfId="35" builtinId="46" customBuiltin="1"/>
    <cellStyle name="20% - 6. jelölőszín" xfId="39" builtinId="50" customBuiltin="1"/>
    <cellStyle name="40% - 1. jelölőszín" xfId="20" builtinId="31" customBuiltin="1"/>
    <cellStyle name="40% - 2. jelölőszín" xfId="24" builtinId="35" customBuiltin="1"/>
    <cellStyle name="40% - 3. jelölőszín" xfId="28" builtinId="39" customBuiltin="1"/>
    <cellStyle name="40% - 4. jelölőszín" xfId="32" builtinId="43" customBuiltin="1"/>
    <cellStyle name="40% - 5. jelölőszín" xfId="36" builtinId="47" customBuiltin="1"/>
    <cellStyle name="40% - 6. jelölőszín" xfId="40" builtinId="51" customBuiltin="1"/>
    <cellStyle name="60% - 1. jelölőszín" xfId="21" builtinId="32" customBuiltin="1"/>
    <cellStyle name="60% - 2. jelölőszín" xfId="25" builtinId="36" customBuiltin="1"/>
    <cellStyle name="60% - 3. jelölőszín" xfId="29" builtinId="40" customBuiltin="1"/>
    <cellStyle name="60% - 4. jelölőszín" xfId="33" builtinId="44" customBuiltin="1"/>
    <cellStyle name="60% - 5. jelölőszín" xfId="37" builtinId="48" customBuiltin="1"/>
    <cellStyle name="60% - 6. jelölőszín" xfId="41" builtinId="52" customBuiltin="1"/>
    <cellStyle name="Bevitel" xfId="9" builtinId="20" customBuiltin="1"/>
    <cellStyle name="Cím" xfId="1" builtinId="15" customBuiltin="1"/>
    <cellStyle name="Címsor 1" xfId="2" builtinId="16" customBuiltin="1"/>
    <cellStyle name="Címsor 2" xfId="3" builtinId="17" customBuiltin="1"/>
    <cellStyle name="Címsor 3" xfId="4" builtinId="18" customBuiltin="1"/>
    <cellStyle name="Címsor 4" xfId="5" builtinId="19" customBuiltin="1"/>
    <cellStyle name="Ellenőrzőcella" xfId="13" builtinId="23" customBuiltin="1"/>
    <cellStyle name="Figyelmeztetés" xfId="14" builtinId="11" customBuiltin="1"/>
    <cellStyle name="Hivatkozott cella" xfId="12" builtinId="24" customBuiltin="1"/>
    <cellStyle name="Jegyzet" xfId="15" builtinId="10" customBuiltin="1"/>
    <cellStyle name="Jelölőszín (1)" xfId="18" builtinId="29" customBuiltin="1"/>
    <cellStyle name="Jelölőszín (2)" xfId="22" builtinId="33" customBuiltin="1"/>
    <cellStyle name="Jelölőszín (3)" xfId="26" builtinId="37" customBuiltin="1"/>
    <cellStyle name="Jelölőszín (4)" xfId="30" builtinId="41" customBuiltin="1"/>
    <cellStyle name="Jelölőszín (5)" xfId="34" builtinId="45" customBuiltin="1"/>
    <cellStyle name="Jelölőszín (6)" xfId="38" builtinId="49" customBuiltin="1"/>
    <cellStyle name="Jó" xfId="6" builtinId="26" customBuiltin="1"/>
    <cellStyle name="Kimenet" xfId="10" builtinId="21" customBuiltin="1"/>
    <cellStyle name="Magyarázó szöveg" xfId="16" builtinId="53" customBuiltin="1"/>
    <cellStyle name="Normál" xfId="0" builtinId="0"/>
    <cellStyle name="Normál 11" xfId="43"/>
    <cellStyle name="Normál 9" xfId="44"/>
    <cellStyle name="Normál_Dkeszi ABLON építőmesteri munkák I.ütem" xfId="42"/>
    <cellStyle name="Összesen" xfId="17" builtinId="25" customBuiltin="1"/>
    <cellStyle name="Rossz" xfId="7" builtinId="27" customBuiltin="1"/>
    <cellStyle name="Semleges" xfId="8" builtinId="28" customBuiltin="1"/>
    <cellStyle name="Számítás" xfId="11"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A1:N87"/>
  <sheetViews>
    <sheetView tabSelected="1" view="pageBreakPreview" topLeftCell="A44" zoomScaleNormal="130" zoomScaleSheetLayoutView="100" workbookViewId="0">
      <selection activeCell="D50" sqref="D50"/>
    </sheetView>
  </sheetViews>
  <sheetFormatPr defaultRowHeight="15"/>
  <cols>
    <col min="1" max="1" width="5.28515625" style="16" customWidth="1"/>
    <col min="2" max="2" width="50.7109375" style="17" customWidth="1"/>
    <col min="3" max="3" width="18.28515625" style="17" customWidth="1"/>
    <col min="4" max="4" width="11.5703125" style="16" customWidth="1"/>
    <col min="5" max="5" width="8.140625" style="16" customWidth="1"/>
    <col min="6" max="6" width="11.7109375" style="16" hidden="1" customWidth="1"/>
    <col min="7" max="8" width="12" style="16" customWidth="1"/>
    <col min="9" max="9" width="14.5703125" style="16" customWidth="1"/>
    <col min="10" max="10" width="13.140625" style="16" customWidth="1"/>
    <col min="11" max="11" width="15.85546875" style="16" customWidth="1"/>
    <col min="12" max="16384" width="9.140625" style="16"/>
  </cols>
  <sheetData>
    <row r="1" spans="1:11">
      <c r="F1" s="22"/>
    </row>
    <row r="2" spans="1:11" s="8" customFormat="1" ht="28.5">
      <c r="A2" s="5" t="s">
        <v>0</v>
      </c>
      <c r="B2" s="6" t="s">
        <v>25</v>
      </c>
      <c r="C2" s="6" t="s">
        <v>26</v>
      </c>
      <c r="D2" s="6"/>
      <c r="E2" s="6" t="s">
        <v>27</v>
      </c>
      <c r="F2" s="21"/>
      <c r="G2" s="7" t="s">
        <v>28</v>
      </c>
      <c r="H2" s="7" t="s">
        <v>29</v>
      </c>
      <c r="I2" s="7" t="s">
        <v>30</v>
      </c>
      <c r="J2" s="7" t="s">
        <v>31</v>
      </c>
      <c r="K2" s="7" t="s">
        <v>32</v>
      </c>
    </row>
    <row r="3" spans="1:11" s="8" customFormat="1" ht="14.25">
      <c r="A3" s="5"/>
      <c r="B3" s="20" t="s">
        <v>63</v>
      </c>
      <c r="C3" s="6"/>
      <c r="D3" s="6"/>
      <c r="E3" s="6"/>
      <c r="F3" s="6"/>
      <c r="G3" s="7"/>
      <c r="H3" s="7"/>
      <c r="I3" s="7"/>
      <c r="J3" s="7"/>
      <c r="K3" s="7"/>
    </row>
    <row r="4" spans="1:11" s="8" customFormat="1" ht="99.75">
      <c r="A4" s="9"/>
      <c r="B4" s="10" t="s">
        <v>45</v>
      </c>
      <c r="C4" s="11" t="s">
        <v>47</v>
      </c>
      <c r="D4" s="12">
        <v>60</v>
      </c>
      <c r="E4" s="12" t="s">
        <v>46</v>
      </c>
      <c r="F4" s="12" t="e">
        <f>SUM(G4+H4)*#REF!</f>
        <v>#REF!</v>
      </c>
      <c r="G4" s="13"/>
      <c r="H4" s="13"/>
      <c r="I4" s="13">
        <f t="shared" ref="I4:I5" si="0">IF(D4&gt;0,D4*G4,"")</f>
        <v>0</v>
      </c>
      <c r="J4" s="13">
        <f t="shared" ref="J4:J5" si="1">IF(D4&gt;0,D4*H4,"")</f>
        <v>0</v>
      </c>
      <c r="K4" s="13">
        <f t="shared" ref="K4:K5" si="2">IF(D4&gt;0,I4+J4,"")</f>
        <v>0</v>
      </c>
    </row>
    <row r="5" spans="1:11" s="8" customFormat="1" ht="57">
      <c r="A5" s="9"/>
      <c r="B5" s="10" t="s">
        <v>48</v>
      </c>
      <c r="C5" s="11" t="s">
        <v>74</v>
      </c>
      <c r="D5" s="12">
        <v>10</v>
      </c>
      <c r="E5" s="12" t="s">
        <v>46</v>
      </c>
      <c r="F5" s="12" t="e">
        <f>SUM(G5+H5)*#REF!</f>
        <v>#REF!</v>
      </c>
      <c r="G5" s="13"/>
      <c r="H5" s="13"/>
      <c r="I5" s="13">
        <f t="shared" si="0"/>
        <v>0</v>
      </c>
      <c r="J5" s="13">
        <f t="shared" si="1"/>
        <v>0</v>
      </c>
      <c r="K5" s="13">
        <f t="shared" si="2"/>
        <v>0</v>
      </c>
    </row>
    <row r="6" spans="1:11" s="8" customFormat="1" ht="28.5">
      <c r="A6" s="9"/>
      <c r="B6" s="10" t="s">
        <v>86</v>
      </c>
      <c r="C6" s="11" t="s">
        <v>1</v>
      </c>
      <c r="D6" s="12">
        <v>600</v>
      </c>
      <c r="E6" s="12" t="s">
        <v>44</v>
      </c>
      <c r="F6" s="12"/>
      <c r="G6" s="13"/>
      <c r="H6" s="13"/>
      <c r="I6" s="13"/>
      <c r="J6" s="13"/>
      <c r="K6" s="13"/>
    </row>
    <row r="7" spans="1:11" s="8" customFormat="1" ht="57">
      <c r="A7" s="9"/>
      <c r="B7" s="10" t="s">
        <v>85</v>
      </c>
      <c r="C7" s="11" t="s">
        <v>82</v>
      </c>
      <c r="D7" s="12">
        <v>450</v>
      </c>
      <c r="E7" s="12" t="s">
        <v>46</v>
      </c>
      <c r="F7" s="12" t="e">
        <f>SUM(G7+H7)*#REF!</f>
        <v>#REF!</v>
      </c>
      <c r="G7" s="13"/>
      <c r="H7" s="13"/>
      <c r="I7" s="13">
        <f t="shared" ref="I7:I13" si="3">IF(D7&gt;0,D7*G7,"")</f>
        <v>0</v>
      </c>
      <c r="J7" s="13">
        <f t="shared" ref="J7:J13" si="4">IF(D7&gt;0,D7*H7,"")</f>
        <v>0</v>
      </c>
      <c r="K7" s="13">
        <f t="shared" ref="K7:K13" si="5">IF(D7&gt;0,I7+J7,"")</f>
        <v>0</v>
      </c>
    </row>
    <row r="8" spans="1:11" s="8" customFormat="1" ht="14.25">
      <c r="A8" s="9"/>
      <c r="B8" s="10" t="s">
        <v>5</v>
      </c>
      <c r="C8" s="11" t="s">
        <v>49</v>
      </c>
      <c r="D8" s="12">
        <v>475</v>
      </c>
      <c r="E8" s="12" t="s">
        <v>46</v>
      </c>
      <c r="F8" s="12" t="e">
        <f>SUM(G8+H8)*#REF!</f>
        <v>#REF!</v>
      </c>
      <c r="G8" s="13"/>
      <c r="H8" s="13"/>
      <c r="I8" s="13">
        <f t="shared" si="3"/>
        <v>0</v>
      </c>
      <c r="J8" s="13">
        <f t="shared" si="4"/>
        <v>0</v>
      </c>
      <c r="K8" s="13">
        <f t="shared" si="5"/>
        <v>0</v>
      </c>
    </row>
    <row r="9" spans="1:11" s="8" customFormat="1" ht="14.25">
      <c r="A9" s="9"/>
      <c r="B9" s="10" t="s">
        <v>5</v>
      </c>
      <c r="C9" s="11" t="s">
        <v>83</v>
      </c>
      <c r="D9" s="12">
        <v>320</v>
      </c>
      <c r="E9" s="12" t="s">
        <v>46</v>
      </c>
      <c r="F9" s="12" t="e">
        <f>SUM(G9+H9)*#REF!</f>
        <v>#REF!</v>
      </c>
      <c r="G9" s="13"/>
      <c r="H9" s="13"/>
      <c r="I9" s="13">
        <f t="shared" si="3"/>
        <v>0</v>
      </c>
      <c r="J9" s="13">
        <f t="shared" si="4"/>
        <v>0</v>
      </c>
      <c r="K9" s="13">
        <f t="shared" si="5"/>
        <v>0</v>
      </c>
    </row>
    <row r="10" spans="1:11" s="8" customFormat="1" ht="42.75">
      <c r="A10" s="9"/>
      <c r="B10" s="10" t="s">
        <v>84</v>
      </c>
      <c r="C10" s="11" t="s">
        <v>87</v>
      </c>
      <c r="D10" s="12">
        <v>330</v>
      </c>
      <c r="E10" s="12" t="s">
        <v>46</v>
      </c>
      <c r="F10" s="12" t="e">
        <f>SUM(G10+H10)*#REF!</f>
        <v>#REF!</v>
      </c>
      <c r="G10" s="13"/>
      <c r="H10" s="13"/>
      <c r="I10" s="13">
        <f t="shared" si="3"/>
        <v>0</v>
      </c>
      <c r="J10" s="13">
        <f t="shared" si="4"/>
        <v>0</v>
      </c>
      <c r="K10" s="13">
        <f t="shared" si="5"/>
        <v>0</v>
      </c>
    </row>
    <row r="11" spans="1:11" s="8" customFormat="1" ht="14.25">
      <c r="A11" s="9"/>
      <c r="B11" s="10" t="s">
        <v>5</v>
      </c>
      <c r="C11" s="11" t="s">
        <v>88</v>
      </c>
      <c r="D11" s="12">
        <v>100</v>
      </c>
      <c r="E11" s="12" t="s">
        <v>46</v>
      </c>
      <c r="F11" s="12" t="e">
        <f>SUM(G11+H11)*#REF!</f>
        <v>#REF!</v>
      </c>
      <c r="G11" s="13"/>
      <c r="H11" s="13"/>
      <c r="I11" s="13">
        <f t="shared" ref="I11" si="6">IF(D11&gt;0,D11*G11,"")</f>
        <v>0</v>
      </c>
      <c r="J11" s="13">
        <f t="shared" ref="J11" si="7">IF(D11&gt;0,D11*H11,"")</f>
        <v>0</v>
      </c>
      <c r="K11" s="13">
        <f t="shared" ref="K11" si="8">IF(D11&gt;0,I11+J11,"")</f>
        <v>0</v>
      </c>
    </row>
    <row r="12" spans="1:11" s="8" customFormat="1" ht="14.25">
      <c r="A12" s="9"/>
      <c r="B12" s="10" t="s">
        <v>5</v>
      </c>
      <c r="C12" s="11" t="s">
        <v>89</v>
      </c>
      <c r="D12" s="12">
        <v>45</v>
      </c>
      <c r="E12" s="12" t="s">
        <v>46</v>
      </c>
      <c r="F12" s="12" t="e">
        <f>SUM(G12+H12)*#REF!</f>
        <v>#REF!</v>
      </c>
      <c r="G12" s="13"/>
      <c r="H12" s="13"/>
      <c r="I12" s="13">
        <f t="shared" si="3"/>
        <v>0</v>
      </c>
      <c r="J12" s="13">
        <f t="shared" si="4"/>
        <v>0</v>
      </c>
      <c r="K12" s="13">
        <f t="shared" si="5"/>
        <v>0</v>
      </c>
    </row>
    <row r="13" spans="1:11" s="8" customFormat="1" ht="28.5">
      <c r="A13" s="9"/>
      <c r="B13" s="10" t="s">
        <v>66</v>
      </c>
      <c r="C13" s="11" t="s">
        <v>65</v>
      </c>
      <c r="D13" s="12">
        <v>180</v>
      </c>
      <c r="E13" s="12" t="s">
        <v>4</v>
      </c>
      <c r="F13" s="12" t="e">
        <f>SUM(G13+H13)*#REF!</f>
        <v>#REF!</v>
      </c>
      <c r="G13" s="13"/>
      <c r="H13" s="13"/>
      <c r="I13" s="13">
        <f t="shared" si="3"/>
        <v>0</v>
      </c>
      <c r="J13" s="13">
        <f t="shared" si="4"/>
        <v>0</v>
      </c>
      <c r="K13" s="13">
        <f t="shared" si="5"/>
        <v>0</v>
      </c>
    </row>
    <row r="14" spans="1:11" s="8" customFormat="1" ht="14.25">
      <c r="A14" s="9"/>
      <c r="B14" s="10" t="s">
        <v>67</v>
      </c>
      <c r="C14" s="11" t="s">
        <v>65</v>
      </c>
      <c r="D14" s="12">
        <v>30</v>
      </c>
      <c r="E14" s="12" t="s">
        <v>4</v>
      </c>
      <c r="F14" s="12" t="e">
        <f>SUM(G14+H14)*#REF!</f>
        <v>#REF!</v>
      </c>
      <c r="G14" s="13"/>
      <c r="H14" s="13"/>
      <c r="I14" s="13">
        <f>IF(D14&gt;0,D14*G14,"")</f>
        <v>0</v>
      </c>
      <c r="J14" s="13">
        <f>IF(D14&gt;0,D14*H14,"")</f>
        <v>0</v>
      </c>
      <c r="K14" s="13">
        <f>IF(D14&gt;0,I14+J14,"")</f>
        <v>0</v>
      </c>
    </row>
    <row r="15" spans="1:11" s="8" customFormat="1" ht="14.25">
      <c r="A15" s="9"/>
      <c r="B15" s="10" t="s">
        <v>68</v>
      </c>
      <c r="C15" s="11" t="s">
        <v>65</v>
      </c>
      <c r="D15" s="12">
        <v>10</v>
      </c>
      <c r="E15" s="12" t="s">
        <v>4</v>
      </c>
      <c r="F15" s="12" t="e">
        <f>SUM(G15+H15)*#REF!</f>
        <v>#REF!</v>
      </c>
      <c r="G15" s="13"/>
      <c r="H15" s="13"/>
      <c r="I15" s="13">
        <f>IF(D15&gt;0,D15*G15,"")</f>
        <v>0</v>
      </c>
      <c r="J15" s="13">
        <f>IF(D15&gt;0,D15*H15,"")</f>
        <v>0</v>
      </c>
      <c r="K15" s="13">
        <f>IF(D15&gt;0,I15+J15,"")</f>
        <v>0</v>
      </c>
    </row>
    <row r="16" spans="1:11" s="8" customFormat="1" ht="57">
      <c r="A16" s="9"/>
      <c r="B16" s="10" t="s">
        <v>50</v>
      </c>
      <c r="C16" s="11" t="s">
        <v>57</v>
      </c>
      <c r="D16" s="12">
        <v>20</v>
      </c>
      <c r="E16" s="12" t="s">
        <v>46</v>
      </c>
      <c r="F16" s="12" t="e">
        <f>SUM(G16+H16)*#REF!</f>
        <v>#REF!</v>
      </c>
      <c r="G16" s="13"/>
      <c r="H16" s="13"/>
      <c r="I16" s="13">
        <f t="shared" ref="I16:I32" si="9">IF(D16&gt;0,D16*G16,"")</f>
        <v>0</v>
      </c>
      <c r="J16" s="13">
        <f t="shared" ref="J16:J32" si="10">IF(D16&gt;0,D16*H16,"")</f>
        <v>0</v>
      </c>
      <c r="K16" s="13">
        <f t="shared" ref="K16:K32" si="11">IF(D16&gt;0,I16+J16,"")</f>
        <v>0</v>
      </c>
    </row>
    <row r="17" spans="1:11" s="8" customFormat="1" ht="42.75">
      <c r="A17" s="9"/>
      <c r="B17" s="10" t="s">
        <v>90</v>
      </c>
      <c r="C17" s="11" t="s">
        <v>70</v>
      </c>
      <c r="D17" s="12">
        <v>10</v>
      </c>
      <c r="E17" s="12" t="s">
        <v>46</v>
      </c>
      <c r="F17" s="12" t="e">
        <f>SUM(G17+H17)*#REF!</f>
        <v>#REF!</v>
      </c>
      <c r="G17" s="13"/>
      <c r="H17" s="13"/>
      <c r="I17" s="13">
        <f t="shared" si="9"/>
        <v>0</v>
      </c>
      <c r="J17" s="13">
        <f t="shared" si="10"/>
        <v>0</v>
      </c>
      <c r="K17" s="13">
        <f t="shared" si="11"/>
        <v>0</v>
      </c>
    </row>
    <row r="18" spans="1:11" s="8" customFormat="1" ht="14.25">
      <c r="A18" s="9"/>
      <c r="B18" s="1" t="s">
        <v>51</v>
      </c>
      <c r="C18" s="2"/>
      <c r="D18" s="12"/>
      <c r="E18" s="3"/>
      <c r="F18" s="12" t="e">
        <f>SUM(G18+H18)*#REF!</f>
        <v>#REF!</v>
      </c>
      <c r="G18" s="13"/>
      <c r="H18" s="13"/>
      <c r="I18" s="13" t="str">
        <f t="shared" si="9"/>
        <v/>
      </c>
      <c r="J18" s="13" t="str">
        <f t="shared" si="10"/>
        <v/>
      </c>
      <c r="K18" s="13" t="str">
        <f t="shared" si="11"/>
        <v/>
      </c>
    </row>
    <row r="19" spans="1:11" s="8" customFormat="1" ht="85.5">
      <c r="A19" s="9"/>
      <c r="B19" s="10" t="s">
        <v>97</v>
      </c>
      <c r="C19" s="11" t="s">
        <v>96</v>
      </c>
      <c r="D19" s="12">
        <v>3100</v>
      </c>
      <c r="E19" s="12" t="s">
        <v>46</v>
      </c>
      <c r="F19" s="12" t="e">
        <f>SUM(G19+H19)*#REF!</f>
        <v>#REF!</v>
      </c>
      <c r="G19" s="13"/>
      <c r="H19" s="13"/>
      <c r="I19" s="13">
        <f t="shared" ref="I19:I20" si="12">IF(D19&gt;0,D19*G19,"")</f>
        <v>0</v>
      </c>
      <c r="J19" s="13">
        <f t="shared" ref="J19:J20" si="13">IF(D19&gt;0,D19*H19,"")</f>
        <v>0</v>
      </c>
      <c r="K19" s="13">
        <f t="shared" ref="K19:K20" si="14">IF(D19&gt;0,I19+J19,"")</f>
        <v>0</v>
      </c>
    </row>
    <row r="20" spans="1:11" s="8" customFormat="1" ht="28.5">
      <c r="A20" s="9"/>
      <c r="B20" s="10" t="s">
        <v>5</v>
      </c>
      <c r="C20" s="11" t="s">
        <v>98</v>
      </c>
      <c r="D20" s="12">
        <v>1200</v>
      </c>
      <c r="E20" s="3" t="s">
        <v>44</v>
      </c>
      <c r="F20" s="12"/>
      <c r="G20" s="13"/>
      <c r="H20" s="13"/>
      <c r="I20" s="13">
        <f t="shared" si="12"/>
        <v>0</v>
      </c>
      <c r="J20" s="13">
        <f t="shared" si="13"/>
        <v>0</v>
      </c>
      <c r="K20" s="13">
        <f t="shared" si="14"/>
        <v>0</v>
      </c>
    </row>
    <row r="21" spans="1:11" s="8" customFormat="1" ht="85.5">
      <c r="A21" s="9"/>
      <c r="B21" s="10" t="s">
        <v>75</v>
      </c>
      <c r="C21" s="11" t="s">
        <v>52</v>
      </c>
      <c r="D21" s="12">
        <v>20</v>
      </c>
      <c r="E21" s="12" t="s">
        <v>46</v>
      </c>
      <c r="F21" s="12" t="e">
        <f>SUM(G21+H21)*#REF!</f>
        <v>#REF!</v>
      </c>
      <c r="G21" s="13"/>
      <c r="H21" s="13"/>
      <c r="I21" s="13">
        <f t="shared" si="9"/>
        <v>0</v>
      </c>
      <c r="J21" s="13">
        <f t="shared" si="10"/>
        <v>0</v>
      </c>
      <c r="K21" s="13">
        <f t="shared" si="11"/>
        <v>0</v>
      </c>
    </row>
    <row r="22" spans="1:11" s="8" customFormat="1" ht="85.5">
      <c r="A22" s="9"/>
      <c r="B22" s="10" t="s">
        <v>91</v>
      </c>
      <c r="C22" s="11" t="s">
        <v>92</v>
      </c>
      <c r="D22" s="12">
        <v>35</v>
      </c>
      <c r="E22" s="12" t="s">
        <v>46</v>
      </c>
      <c r="F22" s="12" t="e">
        <f>SUM(G22+H22)*#REF!</f>
        <v>#REF!</v>
      </c>
      <c r="G22" s="13"/>
      <c r="H22" s="13"/>
      <c r="I22" s="13">
        <f t="shared" ref="I22" si="15">IF(D22&gt;0,D22*G22,"")</f>
        <v>0</v>
      </c>
      <c r="J22" s="13">
        <f t="shared" ref="J22" si="16">IF(D22&gt;0,D22*H22,"")</f>
        <v>0</v>
      </c>
      <c r="K22" s="13">
        <f t="shared" ref="K22" si="17">IF(D22&gt;0,I22+J22,"")</f>
        <v>0</v>
      </c>
    </row>
    <row r="23" spans="1:11" s="8" customFormat="1" ht="85.5">
      <c r="A23" s="9"/>
      <c r="B23" s="10" t="s">
        <v>53</v>
      </c>
      <c r="C23" s="11" t="s">
        <v>93</v>
      </c>
      <c r="D23" s="12">
        <v>360</v>
      </c>
      <c r="E23" s="12" t="s">
        <v>46</v>
      </c>
      <c r="F23" s="12" t="e">
        <f>SUM(G23+H23)*#REF!</f>
        <v>#REF!</v>
      </c>
      <c r="G23" s="13"/>
      <c r="H23" s="13"/>
      <c r="I23" s="13" t="e">
        <f>IF(#REF!&gt;0,#REF!*G23,"")</f>
        <v>#REF!</v>
      </c>
      <c r="J23" s="13" t="e">
        <f>IF(#REF!&gt;0,#REF!*H23,"")</f>
        <v>#REF!</v>
      </c>
      <c r="K23" s="13" t="e">
        <f>IF(#REF!&gt;0,I23+J23,"")</f>
        <v>#REF!</v>
      </c>
    </row>
    <row r="24" spans="1:11" s="8" customFormat="1" ht="28.5">
      <c r="A24" s="9"/>
      <c r="B24" s="10" t="s">
        <v>5</v>
      </c>
      <c r="C24" s="11" t="s">
        <v>94</v>
      </c>
      <c r="D24" s="12">
        <v>100</v>
      </c>
      <c r="E24" s="12" t="s">
        <v>46</v>
      </c>
      <c r="F24" s="12" t="e">
        <f>SUM(G24+H24)*#REF!</f>
        <v>#REF!</v>
      </c>
      <c r="G24" s="13"/>
      <c r="H24" s="13"/>
      <c r="I24" s="13">
        <f>IF(D23&gt;0,D23*G24,"")</f>
        <v>0</v>
      </c>
      <c r="J24" s="13">
        <f>IF(D23&gt;0,D23*H24,"")</f>
        <v>0</v>
      </c>
      <c r="K24" s="13">
        <f>IF(D23&gt;0,I24+J24,"")</f>
        <v>0</v>
      </c>
    </row>
    <row r="25" spans="1:11" s="8" customFormat="1" ht="57">
      <c r="A25" s="9"/>
      <c r="B25" s="10" t="s">
        <v>54</v>
      </c>
      <c r="C25" s="11" t="s">
        <v>95</v>
      </c>
      <c r="D25" s="12">
        <v>200</v>
      </c>
      <c r="E25" s="12" t="s">
        <v>46</v>
      </c>
      <c r="F25" s="12" t="e">
        <f>SUM(G25+H25)*#REF!</f>
        <v>#REF!</v>
      </c>
      <c r="G25" s="13"/>
      <c r="H25" s="13"/>
      <c r="I25" s="13">
        <f t="shared" si="9"/>
        <v>0</v>
      </c>
      <c r="J25" s="13">
        <f t="shared" si="10"/>
        <v>0</v>
      </c>
      <c r="K25" s="13">
        <f t="shared" si="11"/>
        <v>0</v>
      </c>
    </row>
    <row r="26" spans="1:11" s="8" customFormat="1" ht="28.5">
      <c r="A26" s="9"/>
      <c r="B26" s="10" t="s">
        <v>5</v>
      </c>
      <c r="C26" s="11" t="s">
        <v>55</v>
      </c>
      <c r="D26" s="12">
        <v>10</v>
      </c>
      <c r="E26" s="12" t="s">
        <v>46</v>
      </c>
      <c r="F26" s="12" t="e">
        <f>SUM(G26+H26)*#REF!</f>
        <v>#REF!</v>
      </c>
      <c r="G26" s="13"/>
      <c r="H26" s="13"/>
      <c r="I26" s="13">
        <f t="shared" si="9"/>
        <v>0</v>
      </c>
      <c r="J26" s="13">
        <f t="shared" si="10"/>
        <v>0</v>
      </c>
      <c r="K26" s="13">
        <f t="shared" si="11"/>
        <v>0</v>
      </c>
    </row>
    <row r="27" spans="1:11" s="8" customFormat="1" ht="71.25">
      <c r="A27" s="9"/>
      <c r="B27" s="10" t="s">
        <v>103</v>
      </c>
      <c r="C27" s="11" t="s">
        <v>56</v>
      </c>
      <c r="D27" s="12">
        <v>60</v>
      </c>
      <c r="E27" s="12" t="s">
        <v>46</v>
      </c>
      <c r="F27" s="12" t="e">
        <f>SUM(G27+H27)*#REF!</f>
        <v>#REF!</v>
      </c>
      <c r="G27" s="13"/>
      <c r="H27" s="13"/>
      <c r="I27" s="13">
        <f t="shared" si="9"/>
        <v>0</v>
      </c>
      <c r="J27" s="13">
        <f t="shared" si="10"/>
        <v>0</v>
      </c>
      <c r="K27" s="13">
        <f t="shared" si="11"/>
        <v>0</v>
      </c>
    </row>
    <row r="28" spans="1:11" s="8" customFormat="1" ht="14.25">
      <c r="A28" s="9"/>
      <c r="B28" s="10" t="s">
        <v>5</v>
      </c>
      <c r="C28" s="11" t="s">
        <v>99</v>
      </c>
      <c r="D28" s="12">
        <f>80+40</f>
        <v>120</v>
      </c>
      <c r="E28" s="12" t="s">
        <v>46</v>
      </c>
      <c r="F28" s="12" t="e">
        <f>SUM(G28+H28)*#REF!</f>
        <v>#REF!</v>
      </c>
      <c r="G28" s="13"/>
      <c r="H28" s="13"/>
      <c r="I28" s="13">
        <f t="shared" si="9"/>
        <v>0</v>
      </c>
      <c r="J28" s="13">
        <f t="shared" si="10"/>
        <v>0</v>
      </c>
      <c r="K28" s="13">
        <f t="shared" si="11"/>
        <v>0</v>
      </c>
    </row>
    <row r="29" spans="1:11" s="8" customFormat="1" ht="14.25">
      <c r="A29" s="9"/>
      <c r="B29" s="10" t="s">
        <v>5</v>
      </c>
      <c r="C29" s="11" t="s">
        <v>102</v>
      </c>
      <c r="D29" s="12">
        <v>50</v>
      </c>
      <c r="E29" s="12" t="s">
        <v>46</v>
      </c>
      <c r="F29" s="12" t="e">
        <f>SUM(G29+H29)*#REF!</f>
        <v>#REF!</v>
      </c>
      <c r="G29" s="13"/>
      <c r="H29" s="13"/>
      <c r="I29" s="13">
        <f t="shared" ref="I29" si="18">IF(D29&gt;0,D29*G29,"")</f>
        <v>0</v>
      </c>
      <c r="J29" s="13">
        <f t="shared" ref="J29" si="19">IF(D29&gt;0,D29*H29,"")</f>
        <v>0</v>
      </c>
      <c r="K29" s="13">
        <f t="shared" ref="K29" si="20">IF(D29&gt;0,I29+J29,"")</f>
        <v>0</v>
      </c>
    </row>
    <row r="30" spans="1:11" s="8" customFormat="1" ht="14.25">
      <c r="A30" s="9"/>
      <c r="B30" s="10" t="s">
        <v>5</v>
      </c>
      <c r="C30" s="11" t="s">
        <v>100</v>
      </c>
      <c r="D30" s="12">
        <v>8</v>
      </c>
      <c r="E30" s="12" t="s">
        <v>46</v>
      </c>
      <c r="F30" s="12" t="e">
        <f>SUM(G30+H30)*#REF!</f>
        <v>#REF!</v>
      </c>
      <c r="G30" s="13"/>
      <c r="H30" s="13"/>
      <c r="I30" s="13">
        <f t="shared" si="9"/>
        <v>0</v>
      </c>
      <c r="J30" s="13">
        <f t="shared" si="10"/>
        <v>0</v>
      </c>
      <c r="K30" s="13">
        <f t="shared" si="11"/>
        <v>0</v>
      </c>
    </row>
    <row r="31" spans="1:11" s="8" customFormat="1" ht="14.25">
      <c r="A31" s="9"/>
      <c r="B31" s="10" t="s">
        <v>5</v>
      </c>
      <c r="C31" s="11" t="s">
        <v>101</v>
      </c>
      <c r="D31" s="12">
        <v>20</v>
      </c>
      <c r="E31" s="12" t="s">
        <v>46</v>
      </c>
      <c r="F31" s="12" t="e">
        <f>SUM(G31+H31)*#REF!</f>
        <v>#REF!</v>
      </c>
      <c r="G31" s="13"/>
      <c r="H31" s="13"/>
      <c r="I31" s="13">
        <f t="shared" si="9"/>
        <v>0</v>
      </c>
      <c r="J31" s="13">
        <f t="shared" si="10"/>
        <v>0</v>
      </c>
      <c r="K31" s="13">
        <f t="shared" si="11"/>
        <v>0</v>
      </c>
    </row>
    <row r="32" spans="1:11" s="8" customFormat="1" ht="71.25">
      <c r="A32" s="9"/>
      <c r="B32" s="10" t="s">
        <v>103</v>
      </c>
      <c r="C32" s="28" t="s">
        <v>132</v>
      </c>
      <c r="D32" s="12">
        <v>10</v>
      </c>
      <c r="E32" s="29" t="s">
        <v>44</v>
      </c>
      <c r="F32" s="12"/>
      <c r="G32" s="13"/>
      <c r="H32" s="13"/>
      <c r="I32" s="13">
        <f t="shared" si="9"/>
        <v>0</v>
      </c>
      <c r="J32" s="13">
        <f t="shared" si="10"/>
        <v>0</v>
      </c>
      <c r="K32" s="13">
        <f t="shared" si="11"/>
        <v>0</v>
      </c>
    </row>
    <row r="33" spans="1:11" s="8" customFormat="1" ht="14.25">
      <c r="A33" s="9"/>
      <c r="B33" s="1" t="s">
        <v>64</v>
      </c>
      <c r="C33" s="2"/>
      <c r="D33" s="12"/>
      <c r="E33" s="3"/>
      <c r="F33" s="12" t="e">
        <f>SUM(G33+H33)*#REF!</f>
        <v>#REF!</v>
      </c>
      <c r="G33" s="13"/>
      <c r="H33" s="13"/>
      <c r="I33" s="13" t="str">
        <f t="shared" ref="I33:I54" si="21">IF(D33&gt;0,D33*G33,"")</f>
        <v/>
      </c>
      <c r="J33" s="13" t="str">
        <f t="shared" ref="J33:J54" si="22">IF(D33&gt;0,D33*H33,"")</f>
        <v/>
      </c>
      <c r="K33" s="13" t="str">
        <f t="shared" ref="K33:K54" si="23">IF(D33&gt;0,I33+J33,"")</f>
        <v/>
      </c>
    </row>
    <row r="34" spans="1:11" s="8" customFormat="1" ht="45">
      <c r="A34" s="9"/>
      <c r="B34" s="15" t="s">
        <v>59</v>
      </c>
      <c r="C34" s="11" t="s">
        <v>58</v>
      </c>
      <c r="D34" s="12">
        <v>40</v>
      </c>
      <c r="E34" s="12" t="s">
        <v>44</v>
      </c>
      <c r="F34" s="12" t="e">
        <f>SUM(G34+H34)*#REF!</f>
        <v>#REF!</v>
      </c>
      <c r="G34" s="13"/>
      <c r="H34" s="13"/>
      <c r="I34" s="13">
        <f t="shared" si="21"/>
        <v>0</v>
      </c>
      <c r="J34" s="13">
        <f t="shared" si="22"/>
        <v>0</v>
      </c>
      <c r="K34" s="13">
        <f t="shared" si="23"/>
        <v>0</v>
      </c>
    </row>
    <row r="35" spans="1:11" s="8" customFormat="1" ht="30">
      <c r="A35" s="9"/>
      <c r="B35" s="15" t="s">
        <v>80</v>
      </c>
      <c r="C35" s="11" t="s">
        <v>79</v>
      </c>
      <c r="D35" s="12">
        <v>20</v>
      </c>
      <c r="E35" s="12" t="s">
        <v>44</v>
      </c>
      <c r="F35" s="12" t="e">
        <f>SUM(G35+H35)*#REF!</f>
        <v>#REF!</v>
      </c>
      <c r="G35" s="13"/>
      <c r="H35" s="13"/>
      <c r="I35" s="13">
        <f t="shared" ref="I35" si="24">IF(D35&gt;0,D35*G35,"")</f>
        <v>0</v>
      </c>
      <c r="J35" s="13">
        <f t="shared" ref="J35" si="25">IF(D35&gt;0,D35*H35,"")</f>
        <v>0</v>
      </c>
      <c r="K35" s="13">
        <f t="shared" ref="K35" si="26">IF(D35&gt;0,I35+J35,"")</f>
        <v>0</v>
      </c>
    </row>
    <row r="36" spans="1:11" s="8" customFormat="1" ht="105">
      <c r="A36" s="9"/>
      <c r="B36" s="15" t="s">
        <v>60</v>
      </c>
      <c r="C36" s="11" t="s">
        <v>61</v>
      </c>
      <c r="D36" s="12">
        <v>40</v>
      </c>
      <c r="E36" s="12" t="s">
        <v>44</v>
      </c>
      <c r="F36" s="12" t="e">
        <f>SUM(G36+H36)*#REF!</f>
        <v>#REF!</v>
      </c>
      <c r="G36" s="13"/>
      <c r="H36" s="13"/>
      <c r="I36" s="13">
        <f t="shared" si="21"/>
        <v>0</v>
      </c>
      <c r="J36" s="13">
        <f t="shared" si="22"/>
        <v>0</v>
      </c>
      <c r="K36" s="13">
        <f t="shared" si="23"/>
        <v>0</v>
      </c>
    </row>
    <row r="37" spans="1:11" s="8" customFormat="1" ht="14.25">
      <c r="A37" s="9"/>
      <c r="B37" s="14" t="s">
        <v>2</v>
      </c>
      <c r="C37" s="11"/>
      <c r="D37" s="12"/>
      <c r="E37" s="12"/>
      <c r="F37" s="12" t="e">
        <f>SUM(G37+H37)*#REF!</f>
        <v>#REF!</v>
      </c>
      <c r="G37" s="13"/>
      <c r="H37" s="13"/>
      <c r="I37" s="13" t="str">
        <f t="shared" si="21"/>
        <v/>
      </c>
      <c r="J37" s="13" t="str">
        <f t="shared" si="22"/>
        <v/>
      </c>
      <c r="K37" s="13" t="str">
        <f t="shared" si="23"/>
        <v/>
      </c>
    </row>
    <row r="38" spans="1:11" s="8" customFormat="1" ht="57">
      <c r="A38" s="9"/>
      <c r="B38" s="10" t="s">
        <v>33</v>
      </c>
      <c r="C38" s="11" t="s">
        <v>34</v>
      </c>
      <c r="D38" s="12">
        <v>3</v>
      </c>
      <c r="E38" s="12" t="s">
        <v>4</v>
      </c>
      <c r="F38" s="12" t="e">
        <f>SUM(G38+H38)*#REF!</f>
        <v>#REF!</v>
      </c>
      <c r="G38" s="13"/>
      <c r="H38" s="13"/>
      <c r="I38" s="13">
        <f t="shared" si="21"/>
        <v>0</v>
      </c>
      <c r="J38" s="13">
        <f t="shared" si="22"/>
        <v>0</v>
      </c>
      <c r="K38" s="13">
        <f t="shared" si="23"/>
        <v>0</v>
      </c>
    </row>
    <row r="39" spans="1:11" s="8" customFormat="1" ht="71.25">
      <c r="A39" s="9"/>
      <c r="B39" s="10" t="s">
        <v>6</v>
      </c>
      <c r="C39" s="11" t="s">
        <v>107</v>
      </c>
      <c r="D39" s="12">
        <v>53</v>
      </c>
      <c r="E39" s="12" t="s">
        <v>4</v>
      </c>
      <c r="F39" s="12" t="e">
        <f>SUM(G39+H39)*#REF!</f>
        <v>#REF!</v>
      </c>
      <c r="G39" s="13"/>
      <c r="H39" s="13"/>
      <c r="I39" s="13">
        <f t="shared" si="21"/>
        <v>0</v>
      </c>
      <c r="J39" s="13">
        <f t="shared" si="22"/>
        <v>0</v>
      </c>
      <c r="K39" s="13">
        <f t="shared" si="23"/>
        <v>0</v>
      </c>
    </row>
    <row r="40" spans="1:11" s="8" customFormat="1" ht="71.25">
      <c r="A40" s="9"/>
      <c r="B40" s="10" t="s">
        <v>6</v>
      </c>
      <c r="C40" s="11" t="s">
        <v>106</v>
      </c>
      <c r="D40" s="12">
        <v>2</v>
      </c>
      <c r="E40" s="12" t="s">
        <v>4</v>
      </c>
      <c r="F40" s="12" t="e">
        <f>SUM(G40+H40)*#REF!</f>
        <v>#REF!</v>
      </c>
      <c r="G40" s="13"/>
      <c r="H40" s="13"/>
      <c r="I40" s="13">
        <f t="shared" si="21"/>
        <v>0</v>
      </c>
      <c r="J40" s="13">
        <f t="shared" si="22"/>
        <v>0</v>
      </c>
      <c r="K40" s="13">
        <f t="shared" si="23"/>
        <v>0</v>
      </c>
    </row>
    <row r="41" spans="1:11" s="8" customFormat="1" ht="85.5">
      <c r="A41" s="9"/>
      <c r="B41" s="10" t="s">
        <v>36</v>
      </c>
      <c r="C41" s="11" t="s">
        <v>105</v>
      </c>
      <c r="D41" s="12">
        <v>14</v>
      </c>
      <c r="E41" s="12" t="s">
        <v>4</v>
      </c>
      <c r="F41" s="12" t="e">
        <f>SUM(G41+H41)*#REF!</f>
        <v>#REF!</v>
      </c>
      <c r="G41" s="13"/>
      <c r="H41" s="13"/>
      <c r="I41" s="13">
        <f t="shared" si="21"/>
        <v>0</v>
      </c>
      <c r="J41" s="13">
        <f t="shared" si="22"/>
        <v>0</v>
      </c>
      <c r="K41" s="13">
        <f t="shared" si="23"/>
        <v>0</v>
      </c>
    </row>
    <row r="42" spans="1:11" s="8" customFormat="1" ht="71.25">
      <c r="A42" s="9"/>
      <c r="B42" s="10" t="s">
        <v>3</v>
      </c>
      <c r="C42" s="11" t="s">
        <v>108</v>
      </c>
      <c r="D42" s="12">
        <v>1</v>
      </c>
      <c r="E42" s="12" t="s">
        <v>4</v>
      </c>
      <c r="F42" s="12" t="e">
        <f>SUM(G42+H42)*#REF!</f>
        <v>#REF!</v>
      </c>
      <c r="G42" s="13"/>
      <c r="H42" s="13"/>
      <c r="I42" s="13">
        <f t="shared" si="21"/>
        <v>0</v>
      </c>
      <c r="J42" s="13">
        <f t="shared" si="22"/>
        <v>0</v>
      </c>
      <c r="K42" s="13">
        <f t="shared" si="23"/>
        <v>0</v>
      </c>
    </row>
    <row r="43" spans="1:11" s="8" customFormat="1" ht="42.75">
      <c r="A43" s="9"/>
      <c r="B43" s="10" t="s">
        <v>110</v>
      </c>
      <c r="C43" s="11" t="s">
        <v>109</v>
      </c>
      <c r="D43" s="12">
        <v>15</v>
      </c>
      <c r="E43" s="12" t="s">
        <v>4</v>
      </c>
      <c r="F43" s="12" t="e">
        <f>SUM(G43+H43)*#REF!</f>
        <v>#REF!</v>
      </c>
      <c r="G43" s="13"/>
      <c r="H43" s="13"/>
      <c r="I43" s="13">
        <f t="shared" si="21"/>
        <v>0</v>
      </c>
      <c r="J43" s="13">
        <f t="shared" si="22"/>
        <v>0</v>
      </c>
      <c r="K43" s="13">
        <f t="shared" si="23"/>
        <v>0</v>
      </c>
    </row>
    <row r="44" spans="1:11" s="8" customFormat="1" ht="42.75">
      <c r="A44" s="9"/>
      <c r="B44" s="10" t="s">
        <v>110</v>
      </c>
      <c r="C44" s="11" t="s">
        <v>111</v>
      </c>
      <c r="D44" s="12">
        <v>4</v>
      </c>
      <c r="E44" s="12" t="s">
        <v>4</v>
      </c>
      <c r="F44" s="12" t="e">
        <f>SUM(G44+H44)*#REF!</f>
        <v>#REF!</v>
      </c>
      <c r="G44" s="13"/>
      <c r="H44" s="13"/>
      <c r="I44" s="13">
        <f t="shared" ref="I44" si="27">IF(D44&gt;0,D44*G44,"")</f>
        <v>0</v>
      </c>
      <c r="J44" s="13">
        <f t="shared" ref="J44" si="28">IF(D44&gt;0,D44*H44,"")</f>
        <v>0</v>
      </c>
      <c r="K44" s="13">
        <f t="shared" ref="K44" si="29">IF(D44&gt;0,I44+J44,"")</f>
        <v>0</v>
      </c>
    </row>
    <row r="45" spans="1:11" s="8" customFormat="1" ht="42.75">
      <c r="A45" s="9"/>
      <c r="B45" s="10" t="s">
        <v>110</v>
      </c>
      <c r="C45" s="11" t="s">
        <v>112</v>
      </c>
      <c r="D45" s="12">
        <v>1</v>
      </c>
      <c r="E45" s="12" t="s">
        <v>4</v>
      </c>
      <c r="F45" s="12" t="e">
        <f>SUM(G45+H45)*#REF!</f>
        <v>#REF!</v>
      </c>
      <c r="G45" s="13"/>
      <c r="H45" s="13"/>
      <c r="I45" s="13">
        <f t="shared" ref="I45" si="30">IF(D45&gt;0,D45*G45,"")</f>
        <v>0</v>
      </c>
      <c r="J45" s="13">
        <f t="shared" ref="J45" si="31">IF(D45&gt;0,D45*H45,"")</f>
        <v>0</v>
      </c>
      <c r="K45" s="13">
        <f t="shared" ref="K45" si="32">IF(D45&gt;0,I45+J45,"")</f>
        <v>0</v>
      </c>
    </row>
    <row r="46" spans="1:11" s="8" customFormat="1" ht="42.75">
      <c r="A46" s="9"/>
      <c r="B46" s="10" t="s">
        <v>42</v>
      </c>
      <c r="C46" s="11" t="s">
        <v>35</v>
      </c>
      <c r="D46" s="12">
        <v>4</v>
      </c>
      <c r="E46" s="12" t="s">
        <v>4</v>
      </c>
      <c r="F46" s="12" t="e">
        <f>SUM(G46+H46)*#REF!</f>
        <v>#REF!</v>
      </c>
      <c r="G46" s="13"/>
      <c r="H46" s="13"/>
      <c r="I46" s="13">
        <f t="shared" si="21"/>
        <v>0</v>
      </c>
      <c r="J46" s="13">
        <f t="shared" si="22"/>
        <v>0</v>
      </c>
      <c r="K46" s="13">
        <f t="shared" si="23"/>
        <v>0</v>
      </c>
    </row>
    <row r="47" spans="1:11" s="8" customFormat="1" ht="14.25">
      <c r="A47" s="9"/>
      <c r="B47" s="14" t="s">
        <v>7</v>
      </c>
      <c r="C47" s="4"/>
      <c r="D47" s="12"/>
      <c r="E47" s="12"/>
      <c r="F47" s="12" t="e">
        <f>SUM(G47+H47)*#REF!</f>
        <v>#REF!</v>
      </c>
      <c r="G47" s="13"/>
      <c r="H47" s="13"/>
      <c r="I47" s="13" t="str">
        <f t="shared" si="21"/>
        <v/>
      </c>
      <c r="J47" s="13" t="str">
        <f t="shared" si="22"/>
        <v/>
      </c>
      <c r="K47" s="13" t="str">
        <f t="shared" si="23"/>
        <v/>
      </c>
    </row>
    <row r="48" spans="1:11" s="8" customFormat="1" ht="85.5">
      <c r="A48" s="9"/>
      <c r="B48" s="10" t="s">
        <v>113</v>
      </c>
      <c r="C48" s="11" t="s">
        <v>104</v>
      </c>
      <c r="D48" s="12">
        <v>2</v>
      </c>
      <c r="E48" s="12" t="s">
        <v>4</v>
      </c>
      <c r="F48" s="12" t="e">
        <f>SUM(G48+H48)*#REF!</f>
        <v>#REF!</v>
      </c>
      <c r="G48" s="13"/>
      <c r="H48" s="13"/>
      <c r="I48" s="13">
        <f t="shared" si="21"/>
        <v>0</v>
      </c>
      <c r="J48" s="13">
        <f t="shared" si="22"/>
        <v>0</v>
      </c>
      <c r="K48" s="13">
        <f t="shared" si="23"/>
        <v>0</v>
      </c>
    </row>
    <row r="49" spans="1:14" s="8" customFormat="1" ht="99.75">
      <c r="A49" s="9"/>
      <c r="B49" s="10" t="s">
        <v>117</v>
      </c>
      <c r="C49" s="11" t="s">
        <v>104</v>
      </c>
      <c r="D49" s="12">
        <v>129</v>
      </c>
      <c r="E49" s="12" t="s">
        <v>4</v>
      </c>
      <c r="F49" s="12" t="e">
        <f>SUM(G49+H49)*#REF!</f>
        <v>#REF!</v>
      </c>
      <c r="G49" s="13"/>
      <c r="H49" s="13"/>
      <c r="I49" s="13">
        <f t="shared" si="21"/>
        <v>0</v>
      </c>
      <c r="J49" s="13">
        <f t="shared" si="22"/>
        <v>0</v>
      </c>
      <c r="K49" s="13">
        <f t="shared" si="23"/>
        <v>0</v>
      </c>
    </row>
    <row r="50" spans="1:14" s="8" customFormat="1" ht="42.75">
      <c r="A50" s="9"/>
      <c r="B50" s="10" t="s">
        <v>120</v>
      </c>
      <c r="C50" s="11" t="s">
        <v>114</v>
      </c>
      <c r="D50" s="12">
        <v>20</v>
      </c>
      <c r="E50" s="12" t="s">
        <v>4</v>
      </c>
      <c r="F50" s="12" t="e">
        <f>SUM(G50+H50)*#REF!</f>
        <v>#REF!</v>
      </c>
      <c r="G50" s="13"/>
      <c r="H50" s="13"/>
      <c r="I50" s="13">
        <f t="shared" si="21"/>
        <v>0</v>
      </c>
      <c r="J50" s="13">
        <f t="shared" si="22"/>
        <v>0</v>
      </c>
      <c r="K50" s="13">
        <f t="shared" si="23"/>
        <v>0</v>
      </c>
    </row>
    <row r="51" spans="1:14" s="8" customFormat="1" ht="57">
      <c r="A51" s="9"/>
      <c r="B51" s="10" t="s">
        <v>118</v>
      </c>
      <c r="C51" s="11" t="s">
        <v>119</v>
      </c>
      <c r="D51" s="12">
        <v>2</v>
      </c>
      <c r="E51" s="12" t="s">
        <v>4</v>
      </c>
      <c r="F51" s="12" t="e">
        <f>SUM(G51+H51)*#REF!</f>
        <v>#REF!</v>
      </c>
      <c r="G51" s="13"/>
      <c r="H51" s="13"/>
      <c r="I51" s="13">
        <f t="shared" ref="I51" si="33">IF(D51&gt;0,D51*G51,"")</f>
        <v>0</v>
      </c>
      <c r="J51" s="13">
        <f t="shared" ref="J51" si="34">IF(D51&gt;0,D51*H51,"")</f>
        <v>0</v>
      </c>
      <c r="K51" s="13">
        <f t="shared" ref="K51" si="35">IF(D51&gt;0,I51+J51,"")</f>
        <v>0</v>
      </c>
    </row>
    <row r="52" spans="1:14" s="8" customFormat="1" ht="14.25">
      <c r="A52" s="9"/>
      <c r="B52" s="14" t="s">
        <v>8</v>
      </c>
      <c r="C52" s="11"/>
      <c r="D52" s="12"/>
      <c r="E52" s="12"/>
      <c r="F52" s="12" t="e">
        <f>SUM(G52+H52)*#REF!</f>
        <v>#REF!</v>
      </c>
      <c r="G52" s="13"/>
      <c r="H52" s="13"/>
      <c r="I52" s="13" t="str">
        <f t="shared" si="21"/>
        <v/>
      </c>
      <c r="J52" s="13" t="str">
        <f t="shared" si="22"/>
        <v/>
      </c>
      <c r="K52" s="13" t="str">
        <f t="shared" si="23"/>
        <v/>
      </c>
    </row>
    <row r="53" spans="1:14" s="8" customFormat="1" ht="71.25">
      <c r="A53" s="9"/>
      <c r="B53" s="10" t="s">
        <v>69</v>
      </c>
      <c r="C53" s="11" t="s">
        <v>81</v>
      </c>
      <c r="D53" s="12">
        <v>2</v>
      </c>
      <c r="E53" s="12" t="s">
        <v>4</v>
      </c>
      <c r="F53" s="12" t="e">
        <f>SUM(G53+H53)*#REF!</f>
        <v>#REF!</v>
      </c>
      <c r="G53" s="13"/>
      <c r="H53" s="13"/>
      <c r="I53" s="13">
        <f t="shared" si="21"/>
        <v>0</v>
      </c>
      <c r="J53" s="13">
        <f t="shared" si="22"/>
        <v>0</v>
      </c>
      <c r="K53" s="13">
        <f t="shared" si="23"/>
        <v>0</v>
      </c>
    </row>
    <row r="54" spans="1:14" s="8" customFormat="1" ht="71.25">
      <c r="A54" s="9"/>
      <c r="B54" s="10" t="s">
        <v>115</v>
      </c>
      <c r="C54" s="11" t="s">
        <v>81</v>
      </c>
      <c r="D54" s="12">
        <v>2</v>
      </c>
      <c r="E54" s="12" t="s">
        <v>4</v>
      </c>
      <c r="F54" s="12" t="e">
        <f>SUM(G54+H54)*#REF!</f>
        <v>#REF!</v>
      </c>
      <c r="G54" s="13"/>
      <c r="H54" s="13"/>
      <c r="I54" s="13">
        <f t="shared" si="21"/>
        <v>0</v>
      </c>
      <c r="J54" s="13">
        <f t="shared" si="22"/>
        <v>0</v>
      </c>
      <c r="K54" s="13">
        <f t="shared" si="23"/>
        <v>0</v>
      </c>
      <c r="M54" s="16"/>
      <c r="N54" s="16"/>
    </row>
    <row r="55" spans="1:14" s="8" customFormat="1" ht="14.25">
      <c r="A55" s="9"/>
      <c r="B55" s="14" t="s">
        <v>43</v>
      </c>
      <c r="C55" s="11"/>
      <c r="D55" s="12"/>
      <c r="E55" s="12"/>
      <c r="F55" s="12" t="e">
        <f>SUM(G55+H55)*#REF!</f>
        <v>#REF!</v>
      </c>
      <c r="G55" s="13"/>
      <c r="H55" s="13"/>
      <c r="I55" s="13" t="str">
        <f t="shared" ref="I55:I70" si="36">IF(D55&gt;0,D55*G55,"")</f>
        <v/>
      </c>
      <c r="J55" s="13" t="str">
        <f t="shared" ref="J55:J70" si="37">IF(D55&gt;0,D55*H55,"")</f>
        <v/>
      </c>
      <c r="K55" s="13" t="str">
        <f t="shared" ref="K55:K70" si="38">IF(D55&gt;0,I55+J55,"")</f>
        <v/>
      </c>
    </row>
    <row r="56" spans="1:14" s="8" customFormat="1" ht="42.75">
      <c r="A56" s="9"/>
      <c r="B56" s="10" t="s">
        <v>116</v>
      </c>
      <c r="C56" s="11" t="s">
        <v>104</v>
      </c>
      <c r="D56" s="12">
        <v>28</v>
      </c>
      <c r="E56" s="12" t="s">
        <v>4</v>
      </c>
      <c r="F56" s="12" t="e">
        <f>SUM(G56+H56)*#REF!</f>
        <v>#REF!</v>
      </c>
      <c r="G56" s="13"/>
      <c r="H56" s="13"/>
      <c r="I56" s="13">
        <f t="shared" ref="I56" si="39">IF(D56&gt;0,D56*G56,"")</f>
        <v>0</v>
      </c>
      <c r="J56" s="13">
        <f t="shared" ref="J56" si="40">IF(D56&gt;0,D56*H56,"")</f>
        <v>0</v>
      </c>
      <c r="K56" s="13">
        <f t="shared" ref="K56" si="41">IF(D56&gt;0,I56+J56,"")</f>
        <v>0</v>
      </c>
    </row>
    <row r="57" spans="1:14" s="8" customFormat="1" ht="59.25" customHeight="1">
      <c r="A57" s="9"/>
      <c r="B57" s="10" t="s">
        <v>121</v>
      </c>
      <c r="C57" s="11" t="s">
        <v>122</v>
      </c>
      <c r="D57" s="12">
        <v>4</v>
      </c>
      <c r="E57" s="12" t="s">
        <v>4</v>
      </c>
      <c r="F57" s="12" t="e">
        <f>SUM(G57+H57)*#REF!</f>
        <v>#REF!</v>
      </c>
      <c r="G57" s="13"/>
      <c r="H57" s="13"/>
      <c r="I57" s="13">
        <f t="shared" ref="I57" si="42">IF(D57&gt;0,D57*G57,"")</f>
        <v>0</v>
      </c>
      <c r="J57" s="13">
        <f t="shared" ref="J57" si="43">IF(D57&gt;0,D57*H57,"")</f>
        <v>0</v>
      </c>
      <c r="K57" s="13">
        <f t="shared" ref="K57" si="44">IF(D57&gt;0,I57+J57,"")</f>
        <v>0</v>
      </c>
    </row>
    <row r="58" spans="1:14" s="8" customFormat="1" ht="47.25" customHeight="1">
      <c r="A58" s="9"/>
      <c r="B58" s="10" t="s">
        <v>125</v>
      </c>
      <c r="C58" s="11" t="s">
        <v>123</v>
      </c>
      <c r="D58" s="12">
        <v>35</v>
      </c>
      <c r="E58" s="12" t="s">
        <v>4</v>
      </c>
      <c r="F58" s="12" t="e">
        <f>SUM(G58+H58)*#REF!</f>
        <v>#REF!</v>
      </c>
      <c r="G58" s="13"/>
      <c r="H58" s="13"/>
      <c r="I58" s="13">
        <f t="shared" ref="I58" si="45">IF(D58&gt;0,D58*G58,"")</f>
        <v>0</v>
      </c>
      <c r="J58" s="13">
        <f t="shared" ref="J58" si="46">IF(D58&gt;0,D58*H58,"")</f>
        <v>0</v>
      </c>
      <c r="K58" s="13">
        <f t="shared" ref="K58" si="47">IF(D58&gt;0,I58+J58,"")</f>
        <v>0</v>
      </c>
    </row>
    <row r="59" spans="1:14" s="8" customFormat="1" ht="42.75">
      <c r="A59" s="9"/>
      <c r="B59" s="10" t="s">
        <v>126</v>
      </c>
      <c r="C59" s="11" t="s">
        <v>124</v>
      </c>
      <c r="D59" s="12">
        <v>17</v>
      </c>
      <c r="E59" s="12" t="s">
        <v>4</v>
      </c>
      <c r="F59" s="12" t="e">
        <f>SUM(G59+H59)*#REF!</f>
        <v>#REF!</v>
      </c>
      <c r="G59" s="13"/>
      <c r="H59" s="13"/>
      <c r="I59" s="13">
        <f t="shared" si="36"/>
        <v>0</v>
      </c>
      <c r="J59" s="13">
        <f t="shared" si="37"/>
        <v>0</v>
      </c>
      <c r="K59" s="13">
        <f t="shared" si="38"/>
        <v>0</v>
      </c>
    </row>
    <row r="60" spans="1:14" s="8" customFormat="1" ht="21">
      <c r="A60" s="9"/>
      <c r="B60" s="14" t="s">
        <v>24</v>
      </c>
      <c r="C60" s="27"/>
      <c r="D60" s="12"/>
      <c r="E60" s="12"/>
      <c r="F60" s="12" t="e">
        <f>SUM(G60+H60)*#REF!</f>
        <v>#REF!</v>
      </c>
      <c r="G60" s="13"/>
      <c r="H60" s="13"/>
      <c r="I60" s="13" t="str">
        <f t="shared" si="36"/>
        <v/>
      </c>
      <c r="J60" s="13" t="str">
        <f t="shared" si="37"/>
        <v/>
      </c>
      <c r="K60" s="13" t="str">
        <f t="shared" si="38"/>
        <v/>
      </c>
    </row>
    <row r="61" spans="1:14" s="8" customFormat="1" ht="57">
      <c r="A61" s="9"/>
      <c r="B61" s="10" t="s">
        <v>127</v>
      </c>
      <c r="C61" s="11" t="s">
        <v>37</v>
      </c>
      <c r="D61" s="12">
        <v>37</v>
      </c>
      <c r="E61" s="12" t="s">
        <v>4</v>
      </c>
      <c r="F61" s="12" t="e">
        <f>SUM(G61+H61)*#REF!</f>
        <v>#REF!</v>
      </c>
      <c r="G61" s="13"/>
      <c r="H61" s="13"/>
      <c r="I61" s="13">
        <f t="shared" si="36"/>
        <v>0</v>
      </c>
      <c r="J61" s="13">
        <f t="shared" si="37"/>
        <v>0</v>
      </c>
      <c r="K61" s="13">
        <f t="shared" si="38"/>
        <v>0</v>
      </c>
    </row>
    <row r="62" spans="1:14" s="8" customFormat="1" ht="57">
      <c r="A62" s="9"/>
      <c r="B62" s="10" t="s">
        <v>129</v>
      </c>
      <c r="C62" s="11" t="s">
        <v>128</v>
      </c>
      <c r="D62" s="12">
        <v>38</v>
      </c>
      <c r="E62" s="12" t="s">
        <v>4</v>
      </c>
      <c r="F62" s="12" t="e">
        <f>SUM(G62+H62)*#REF!</f>
        <v>#REF!</v>
      </c>
      <c r="G62" s="13"/>
      <c r="H62" s="13"/>
      <c r="I62" s="13">
        <f t="shared" si="36"/>
        <v>0</v>
      </c>
      <c r="J62" s="13">
        <f t="shared" si="37"/>
        <v>0</v>
      </c>
      <c r="K62" s="13">
        <f t="shared" si="38"/>
        <v>0</v>
      </c>
    </row>
    <row r="63" spans="1:14" s="8" customFormat="1" ht="28.5">
      <c r="A63" s="9"/>
      <c r="B63" s="10" t="s">
        <v>130</v>
      </c>
      <c r="C63" s="11" t="s">
        <v>131</v>
      </c>
      <c r="D63" s="12">
        <v>1</v>
      </c>
      <c r="E63" s="12" t="s">
        <v>4</v>
      </c>
      <c r="F63" s="12"/>
      <c r="G63" s="13"/>
      <c r="H63" s="13"/>
      <c r="I63" s="13">
        <f t="shared" si="36"/>
        <v>0</v>
      </c>
      <c r="J63" s="13">
        <f t="shared" si="37"/>
        <v>0</v>
      </c>
      <c r="K63" s="13">
        <f t="shared" si="38"/>
        <v>0</v>
      </c>
    </row>
    <row r="64" spans="1:14" s="8" customFormat="1" ht="14.25">
      <c r="A64" s="9"/>
      <c r="B64" s="14" t="s">
        <v>77</v>
      </c>
      <c r="C64" s="11"/>
      <c r="D64" s="12"/>
      <c r="E64" s="12"/>
      <c r="F64" s="12" t="e">
        <f>SUM(G64+H64)*#REF!</f>
        <v>#REF!</v>
      </c>
      <c r="G64" s="13"/>
      <c r="H64" s="13"/>
      <c r="I64" s="13" t="str">
        <f t="shared" si="36"/>
        <v/>
      </c>
      <c r="J64" s="13" t="str">
        <f t="shared" si="37"/>
        <v/>
      </c>
      <c r="K64" s="13" t="str">
        <f t="shared" si="38"/>
        <v/>
      </c>
    </row>
    <row r="65" spans="1:11" s="8" customFormat="1" ht="50.25" customHeight="1">
      <c r="A65" s="9"/>
      <c r="B65" s="10" t="s">
        <v>133</v>
      </c>
      <c r="C65" s="11" t="s">
        <v>134</v>
      </c>
      <c r="D65" s="12">
        <v>1</v>
      </c>
      <c r="E65" s="12" t="s">
        <v>4</v>
      </c>
      <c r="F65" s="12" t="e">
        <f>SUM(G65+H65)*#REF!</f>
        <v>#REF!</v>
      </c>
      <c r="G65" s="13"/>
      <c r="H65" s="13"/>
      <c r="I65" s="13">
        <f t="shared" si="36"/>
        <v>0</v>
      </c>
      <c r="J65" s="13">
        <f t="shared" si="37"/>
        <v>0</v>
      </c>
      <c r="K65" s="13">
        <f t="shared" si="38"/>
        <v>0</v>
      </c>
    </row>
    <row r="66" spans="1:11" s="8" customFormat="1" ht="50.25" customHeight="1">
      <c r="A66" s="9"/>
      <c r="B66" s="10" t="s">
        <v>140</v>
      </c>
      <c r="C66" s="11" t="s">
        <v>134</v>
      </c>
      <c r="D66" s="12">
        <v>1</v>
      </c>
      <c r="E66" s="12" t="s">
        <v>4</v>
      </c>
      <c r="F66" s="12"/>
      <c r="G66" s="13"/>
      <c r="H66" s="13"/>
      <c r="I66" s="13">
        <f t="shared" si="36"/>
        <v>0</v>
      </c>
      <c r="J66" s="13">
        <f t="shared" si="37"/>
        <v>0</v>
      </c>
      <c r="K66" s="13">
        <f t="shared" si="38"/>
        <v>0</v>
      </c>
    </row>
    <row r="67" spans="1:11" s="8" customFormat="1" ht="14.25">
      <c r="A67" s="9"/>
      <c r="B67" s="14" t="s">
        <v>9</v>
      </c>
      <c r="C67" s="11"/>
      <c r="D67" s="12"/>
      <c r="E67" s="12"/>
      <c r="F67" s="12" t="e">
        <f>SUM(G67+H67)*#REF!</f>
        <v>#REF!</v>
      </c>
      <c r="G67" s="13"/>
      <c r="H67" s="13"/>
      <c r="I67" s="13" t="str">
        <f t="shared" si="36"/>
        <v/>
      </c>
      <c r="J67" s="13" t="str">
        <f t="shared" si="37"/>
        <v/>
      </c>
      <c r="K67" s="13" t="str">
        <f t="shared" si="38"/>
        <v/>
      </c>
    </row>
    <row r="68" spans="1:11" s="8" customFormat="1" ht="57">
      <c r="A68" s="9"/>
      <c r="B68" s="10" t="s">
        <v>135</v>
      </c>
      <c r="C68" s="11" t="s">
        <v>137</v>
      </c>
      <c r="D68" s="12">
        <v>1</v>
      </c>
      <c r="E68" s="12" t="s">
        <v>4</v>
      </c>
      <c r="F68" s="12" t="e">
        <f>SUM(G68+H68)*#REF!</f>
        <v>#REF!</v>
      </c>
      <c r="G68" s="13"/>
      <c r="H68" s="13"/>
      <c r="I68" s="13">
        <f t="shared" si="36"/>
        <v>0</v>
      </c>
      <c r="J68" s="13">
        <f t="shared" si="37"/>
        <v>0</v>
      </c>
      <c r="K68" s="13">
        <f t="shared" si="38"/>
        <v>0</v>
      </c>
    </row>
    <row r="69" spans="1:11" s="8" customFormat="1" ht="57">
      <c r="A69" s="9"/>
      <c r="B69" s="10" t="s">
        <v>136</v>
      </c>
      <c r="C69" s="11" t="s">
        <v>138</v>
      </c>
      <c r="D69" s="12">
        <v>1</v>
      </c>
      <c r="E69" s="12" t="s">
        <v>4</v>
      </c>
      <c r="F69" s="12" t="e">
        <f>SUM(G69+H69)*#REF!</f>
        <v>#REF!</v>
      </c>
      <c r="G69" s="13"/>
      <c r="H69" s="13"/>
      <c r="I69" s="13">
        <f t="shared" ref="I69" si="48">IF(D69&gt;0,D69*G69,"")</f>
        <v>0</v>
      </c>
      <c r="J69" s="13">
        <f t="shared" ref="J69" si="49">IF(D69&gt;0,D69*H69,"")</f>
        <v>0</v>
      </c>
      <c r="K69" s="13">
        <f t="shared" ref="K69" si="50">IF(D69&gt;0,I69+J69,"")</f>
        <v>0</v>
      </c>
    </row>
    <row r="70" spans="1:11" s="8" customFormat="1" ht="14.25">
      <c r="A70" s="9"/>
      <c r="B70" s="14" t="s">
        <v>10</v>
      </c>
      <c r="C70" s="11"/>
      <c r="D70" s="12"/>
      <c r="E70" s="12"/>
      <c r="F70" s="12" t="e">
        <f>SUM(G70+H70)*#REF!</f>
        <v>#REF!</v>
      </c>
      <c r="G70" s="13"/>
      <c r="H70" s="13"/>
      <c r="I70" s="13" t="str">
        <f t="shared" si="36"/>
        <v/>
      </c>
      <c r="J70" s="13" t="str">
        <f t="shared" si="37"/>
        <v/>
      </c>
      <c r="K70" s="13" t="str">
        <f t="shared" si="38"/>
        <v/>
      </c>
    </row>
    <row r="71" spans="1:11" s="8" customFormat="1" ht="14.25">
      <c r="A71" s="9"/>
      <c r="B71" s="10" t="s">
        <v>11</v>
      </c>
      <c r="C71" s="11" t="s">
        <v>139</v>
      </c>
      <c r="D71" s="12">
        <v>3</v>
      </c>
      <c r="E71" s="12" t="s">
        <v>4</v>
      </c>
      <c r="F71" s="12" t="e">
        <f>SUM(G71+H71)*#REF!</f>
        <v>#REF!</v>
      </c>
      <c r="G71" s="13"/>
      <c r="H71" s="13"/>
      <c r="I71" s="13">
        <f t="shared" ref="I71:I74" si="51">IF(D71&gt;0,D71*G71,"")</f>
        <v>0</v>
      </c>
      <c r="J71" s="13">
        <f t="shared" ref="J71:J74" si="52">IF(D71&gt;0,D71*H71,"")</f>
        <v>0</v>
      </c>
      <c r="K71" s="13">
        <f t="shared" ref="K71:K74" si="53">IF(D71&gt;0,I71+J71,"")</f>
        <v>0</v>
      </c>
    </row>
    <row r="72" spans="1:11" s="8" customFormat="1" ht="71.25">
      <c r="A72" s="9"/>
      <c r="B72" s="10" t="s">
        <v>38</v>
      </c>
      <c r="C72" s="11" t="s">
        <v>39</v>
      </c>
      <c r="D72" s="12">
        <v>1</v>
      </c>
      <c r="E72" s="12" t="s">
        <v>4</v>
      </c>
      <c r="F72" s="12" t="e">
        <f>SUM(G72+H72)*#REF!</f>
        <v>#REF!</v>
      </c>
      <c r="G72" s="13"/>
      <c r="H72" s="13"/>
      <c r="I72" s="13">
        <f t="shared" si="51"/>
        <v>0</v>
      </c>
      <c r="J72" s="13">
        <f t="shared" si="52"/>
        <v>0</v>
      </c>
      <c r="K72" s="13">
        <f t="shared" si="53"/>
        <v>0</v>
      </c>
    </row>
    <row r="73" spans="1:11" s="8" customFormat="1" ht="42.75">
      <c r="A73" s="9"/>
      <c r="B73" s="10" t="s">
        <v>76</v>
      </c>
      <c r="C73" s="11" t="s">
        <v>40</v>
      </c>
      <c r="D73" s="12">
        <v>1</v>
      </c>
      <c r="E73" s="12" t="s">
        <v>4</v>
      </c>
      <c r="F73" s="12" t="e">
        <f>SUM(G73+H73)*#REF!</f>
        <v>#REF!</v>
      </c>
      <c r="G73" s="13"/>
      <c r="H73" s="13"/>
      <c r="I73" s="13">
        <f t="shared" si="51"/>
        <v>0</v>
      </c>
      <c r="J73" s="13">
        <f t="shared" si="52"/>
        <v>0</v>
      </c>
      <c r="K73" s="13">
        <f t="shared" si="53"/>
        <v>0</v>
      </c>
    </row>
    <row r="74" spans="1:11" s="8" customFormat="1" ht="60.75" customHeight="1">
      <c r="A74" s="9"/>
      <c r="B74" s="10" t="s">
        <v>12</v>
      </c>
      <c r="C74" s="11" t="s">
        <v>13</v>
      </c>
      <c r="D74" s="12">
        <v>15</v>
      </c>
      <c r="E74" s="12" t="s">
        <v>4</v>
      </c>
      <c r="F74" s="12" t="e">
        <f>SUM(G74+H74)*#REF!</f>
        <v>#REF!</v>
      </c>
      <c r="G74" s="13"/>
      <c r="H74" s="13"/>
      <c r="I74" s="13">
        <f t="shared" si="51"/>
        <v>0</v>
      </c>
      <c r="J74" s="13">
        <f t="shared" si="52"/>
        <v>0</v>
      </c>
      <c r="K74" s="13">
        <f t="shared" si="53"/>
        <v>0</v>
      </c>
    </row>
    <row r="75" spans="1:11" s="8" customFormat="1" ht="14.25">
      <c r="A75" s="9"/>
      <c r="B75" s="14" t="s">
        <v>41</v>
      </c>
      <c r="C75" s="11"/>
      <c r="D75" s="12"/>
      <c r="E75" s="12"/>
      <c r="F75" s="12" t="e">
        <f>SUM(G75+H75)*#REF!</f>
        <v>#REF!</v>
      </c>
      <c r="G75" s="13"/>
      <c r="H75" s="13"/>
      <c r="I75" s="13" t="str">
        <f t="shared" ref="I75" si="54">IF(D75&gt;0,D75*G75,"")</f>
        <v/>
      </c>
      <c r="J75" s="13" t="str">
        <f t="shared" ref="J75" si="55">IF(D75&gt;0,D75*H75,"")</f>
        <v/>
      </c>
      <c r="K75" s="13" t="str">
        <f t="shared" ref="K75" si="56">IF(D75&gt;0,I75+J75,"")</f>
        <v/>
      </c>
    </row>
    <row r="76" spans="1:11" s="8" customFormat="1" ht="28.5">
      <c r="A76" s="9"/>
      <c r="B76" s="10" t="s">
        <v>73</v>
      </c>
      <c r="C76" s="11" t="s">
        <v>71</v>
      </c>
      <c r="D76" s="12">
        <v>1</v>
      </c>
      <c r="E76" s="12" t="s">
        <v>72</v>
      </c>
      <c r="F76" s="12" t="e">
        <f>SUM(G76+H76)*#REF!</f>
        <v>#REF!</v>
      </c>
      <c r="G76" s="13"/>
      <c r="H76" s="13"/>
      <c r="I76" s="13">
        <f t="shared" ref="I76" si="57">IF(D76&gt;0,D76*G76,"")</f>
        <v>0</v>
      </c>
      <c r="J76" s="13">
        <f t="shared" ref="J76" si="58">IF(D76&gt;0,D76*H76,"")</f>
        <v>0</v>
      </c>
      <c r="K76" s="13">
        <f t="shared" ref="K76" si="59">IF(D76&gt;0,I76+J76,"")</f>
        <v>0</v>
      </c>
    </row>
    <row r="77" spans="1:11" s="8" customFormat="1" ht="14.25">
      <c r="A77" s="9"/>
      <c r="B77" s="14" t="s">
        <v>15</v>
      </c>
      <c r="C77" s="11"/>
      <c r="D77" s="12"/>
      <c r="E77" s="12"/>
      <c r="F77" s="12" t="e">
        <f>SUM(G77+H77)*#REF!</f>
        <v>#REF!</v>
      </c>
      <c r="G77" s="13"/>
      <c r="H77" s="13"/>
      <c r="I77" s="13" t="str">
        <f t="shared" ref="I77:I84" si="60">IF(D77&gt;0,D77*G77,"")</f>
        <v/>
      </c>
      <c r="J77" s="13" t="str">
        <f t="shared" ref="J77:J84" si="61">IF(D77&gt;0,D77*H77,"")</f>
        <v/>
      </c>
      <c r="K77" s="13" t="str">
        <f t="shared" ref="K77:K84" si="62">IF(D77&gt;0,I77+J77,"")</f>
        <v/>
      </c>
    </row>
    <row r="78" spans="1:11" s="8" customFormat="1" ht="14.25">
      <c r="A78" s="9"/>
      <c r="B78" s="10" t="s">
        <v>16</v>
      </c>
      <c r="C78" s="11" t="s">
        <v>1</v>
      </c>
      <c r="D78" s="12">
        <v>1</v>
      </c>
      <c r="E78" s="12" t="s">
        <v>14</v>
      </c>
      <c r="F78" s="12" t="e">
        <f>SUM(G78+H78)*#REF!</f>
        <v>#REF!</v>
      </c>
      <c r="G78" s="13"/>
      <c r="H78" s="13"/>
      <c r="I78" s="13">
        <f t="shared" si="60"/>
        <v>0</v>
      </c>
      <c r="J78" s="13">
        <f t="shared" si="61"/>
        <v>0</v>
      </c>
      <c r="K78" s="13">
        <f t="shared" si="62"/>
        <v>0</v>
      </c>
    </row>
    <row r="79" spans="1:11" s="8" customFormat="1" ht="14.25">
      <c r="A79" s="9"/>
      <c r="B79" s="14" t="s">
        <v>17</v>
      </c>
      <c r="C79" s="11"/>
      <c r="D79" s="12"/>
      <c r="E79" s="12"/>
      <c r="F79" s="12" t="e">
        <f>SUM(G79+H79)*#REF!</f>
        <v>#REF!</v>
      </c>
      <c r="G79" s="13"/>
      <c r="H79" s="13"/>
      <c r="I79" s="13" t="str">
        <f t="shared" si="60"/>
        <v/>
      </c>
      <c r="J79" s="13" t="str">
        <f t="shared" si="61"/>
        <v/>
      </c>
      <c r="K79" s="13" t="str">
        <f t="shared" si="62"/>
        <v/>
      </c>
    </row>
    <row r="80" spans="1:11" s="8" customFormat="1" ht="28.5">
      <c r="A80" s="9"/>
      <c r="B80" s="10" t="s">
        <v>18</v>
      </c>
      <c r="C80" s="11" t="s">
        <v>19</v>
      </c>
      <c r="D80" s="12">
        <v>1</v>
      </c>
      <c r="E80" s="12" t="s">
        <v>14</v>
      </c>
      <c r="F80" s="12" t="e">
        <f>SUM(G80+H80)*#REF!</f>
        <v>#REF!</v>
      </c>
      <c r="G80" s="13"/>
      <c r="H80" s="13"/>
      <c r="I80" s="13">
        <f t="shared" si="60"/>
        <v>0</v>
      </c>
      <c r="J80" s="13">
        <f t="shared" si="61"/>
        <v>0</v>
      </c>
      <c r="K80" s="13">
        <f t="shared" si="62"/>
        <v>0</v>
      </c>
    </row>
    <row r="81" spans="1:11" s="8" customFormat="1" ht="46.5" customHeight="1">
      <c r="A81" s="9"/>
      <c r="B81" s="10" t="s">
        <v>20</v>
      </c>
      <c r="C81" s="11" t="s">
        <v>78</v>
      </c>
      <c r="D81" s="12">
        <v>1</v>
      </c>
      <c r="E81" s="12" t="s">
        <v>14</v>
      </c>
      <c r="F81" s="12" t="e">
        <f>SUM(G81+H81)*#REF!</f>
        <v>#REF!</v>
      </c>
      <c r="G81" s="13"/>
      <c r="H81" s="13"/>
      <c r="I81" s="13">
        <f t="shared" si="60"/>
        <v>0</v>
      </c>
      <c r="J81" s="13">
        <f t="shared" si="61"/>
        <v>0</v>
      </c>
      <c r="K81" s="13">
        <f t="shared" si="62"/>
        <v>0</v>
      </c>
    </row>
    <row r="82" spans="1:11" s="8" customFormat="1" ht="42.75">
      <c r="A82" s="9"/>
      <c r="B82" s="10" t="s">
        <v>21</v>
      </c>
      <c r="C82" s="11" t="s">
        <v>19</v>
      </c>
      <c r="D82" s="12">
        <v>1</v>
      </c>
      <c r="E82" s="12" t="s">
        <v>14</v>
      </c>
      <c r="F82" s="12" t="e">
        <f>SUM(G82+H82)*#REF!</f>
        <v>#REF!</v>
      </c>
      <c r="G82" s="13"/>
      <c r="H82" s="13"/>
      <c r="I82" s="13">
        <f t="shared" si="60"/>
        <v>0</v>
      </c>
      <c r="J82" s="13">
        <f t="shared" si="61"/>
        <v>0</v>
      </c>
      <c r="K82" s="13">
        <f t="shared" si="62"/>
        <v>0</v>
      </c>
    </row>
    <row r="83" spans="1:11" s="8" customFormat="1" ht="28.5">
      <c r="A83" s="9"/>
      <c r="B83" s="10" t="s">
        <v>22</v>
      </c>
      <c r="C83" s="11" t="s">
        <v>19</v>
      </c>
      <c r="D83" s="12">
        <v>1</v>
      </c>
      <c r="E83" s="12" t="s">
        <v>14</v>
      </c>
      <c r="F83" s="12" t="e">
        <f>SUM(G83+H83)*#REF!</f>
        <v>#REF!</v>
      </c>
      <c r="G83" s="13"/>
      <c r="H83" s="13"/>
      <c r="I83" s="13">
        <f t="shared" si="60"/>
        <v>0</v>
      </c>
      <c r="J83" s="13">
        <f t="shared" si="61"/>
        <v>0</v>
      </c>
      <c r="K83" s="13">
        <f t="shared" si="62"/>
        <v>0</v>
      </c>
    </row>
    <row r="84" spans="1:11" s="8" customFormat="1" ht="28.5">
      <c r="A84" s="9"/>
      <c r="B84" s="10" t="s">
        <v>23</v>
      </c>
      <c r="C84" s="11" t="s">
        <v>19</v>
      </c>
      <c r="D84" s="12">
        <v>1</v>
      </c>
      <c r="E84" s="12" t="s">
        <v>14</v>
      </c>
      <c r="F84" s="12" t="e">
        <f>SUM(G84+H84)*#REF!</f>
        <v>#REF!</v>
      </c>
      <c r="G84" s="13"/>
      <c r="H84" s="13"/>
      <c r="I84" s="13">
        <f t="shared" si="60"/>
        <v>0</v>
      </c>
      <c r="J84" s="13">
        <f t="shared" si="61"/>
        <v>0</v>
      </c>
      <c r="K84" s="13">
        <f t="shared" si="62"/>
        <v>0</v>
      </c>
    </row>
    <row r="85" spans="1:11">
      <c r="F85" s="23" t="e">
        <f>SUM(F4:F84)</f>
        <v>#REF!</v>
      </c>
      <c r="H85" s="18" t="s">
        <v>62</v>
      </c>
      <c r="I85" s="19"/>
      <c r="J85" s="19"/>
      <c r="K85" s="19"/>
    </row>
    <row r="87" spans="1:11" s="24" customFormat="1" ht="12.75">
      <c r="B87" s="25"/>
      <c r="C87" s="25"/>
      <c r="F87" s="26"/>
      <c r="K87" s="26"/>
    </row>
  </sheetData>
  <pageMargins left="0.70866141732283472" right="0.39370078740157483" top="0.70866141732283472" bottom="0.59055118110236227" header="0.31496062992125984" footer="0.31496062992125984"/>
  <pageSetup paperSize="9" scale="83" fitToHeight="0" orientation="landscape" r:id="rId1"/>
  <headerFooter>
    <oddHeader xml:space="preserve">&amp;CRáth György Villa és Múzeum
Épületvillamossági árazatlan költségvetés
</oddHeader>
    <oddFooter>&amp;R&amp;P/&amp;N oldal</oddFooter>
  </headerFooter>
  <rowBreaks count="3" manualBreakCount="3">
    <brk id="17" max="10" man="1"/>
    <brk id="63" max="10" man="1"/>
    <brk id="8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villamos</vt:lpstr>
      <vt:lpstr>villamos!Nyomtatási_cím</vt:lpstr>
      <vt:lpstr>villamos!Nyomtatási_terület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Gabor_I5</dc:creator>
  <cp:lastModifiedBy>Zay Zoltán</cp:lastModifiedBy>
  <cp:lastPrinted>2017-11-30T11:15:45Z</cp:lastPrinted>
  <dcterms:created xsi:type="dcterms:W3CDTF">2015-11-12T10:23:11Z</dcterms:created>
  <dcterms:modified xsi:type="dcterms:W3CDTF">2017-12-07T20:49:03Z</dcterms:modified>
</cp:coreProperties>
</file>